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5" i="1"/>
  <c r="P20"/>
  <c r="P12"/>
  <c r="P33"/>
  <c r="P34"/>
  <c r="P35"/>
  <c r="P32"/>
  <c r="P29"/>
  <c r="P28"/>
  <c r="P30" s="1"/>
  <c r="P11"/>
  <c r="P13"/>
  <c r="P14"/>
  <c r="P16"/>
  <c r="P17"/>
  <c r="P18"/>
  <c r="P19"/>
  <c r="P21"/>
  <c r="P22"/>
  <c r="P23"/>
  <c r="P24"/>
  <c r="P25"/>
  <c r="P10"/>
  <c r="I12" i="3"/>
  <c r="I13"/>
  <c r="I14"/>
  <c r="I15"/>
  <c r="I11"/>
  <c r="M18" i="2"/>
  <c r="M19"/>
  <c r="M17"/>
  <c r="M11"/>
  <c r="M12"/>
  <c r="M13"/>
  <c r="M14"/>
  <c r="M10"/>
  <c r="H15"/>
  <c r="H23" s="1"/>
  <c r="G26" i="1"/>
  <c r="G39" s="1"/>
  <c r="P36"/>
  <c r="G15" i="2"/>
  <c r="G23" s="1"/>
  <c r="H20"/>
  <c r="H24" s="1"/>
  <c r="G20"/>
  <c r="G24" s="1"/>
  <c r="G16" i="3"/>
  <c r="G19" s="1"/>
  <c r="F16"/>
  <c r="F19" s="1"/>
  <c r="F26" i="1"/>
  <c r="F39" s="1"/>
  <c r="F40"/>
  <c r="F36"/>
  <c r="F41" s="1"/>
  <c r="G36"/>
  <c r="G41" s="1"/>
  <c r="G30"/>
  <c r="G40" s="1"/>
  <c r="G27" i="2" l="1"/>
  <c r="H27"/>
  <c r="P26" i="1"/>
  <c r="P42" s="1"/>
  <c r="M20" i="2"/>
  <c r="M15"/>
  <c r="G42" i="1"/>
  <c r="I16" i="3"/>
  <c r="I19" s="1"/>
  <c r="F42" i="1"/>
  <c r="M27" i="2" l="1"/>
</calcChain>
</file>

<file path=xl/sharedStrings.xml><?xml version="1.0" encoding="utf-8"?>
<sst xmlns="http://schemas.openxmlformats.org/spreadsheetml/2006/main" count="207" uniqueCount="109">
  <si>
    <t>I SAYILI CETVEL</t>
  </si>
  <si>
    <t>(İş Güçlüğü , İş Riski, Temininde Güçlük Zamları ile Mali Sorumluluk Tazminatı)</t>
  </si>
  <si>
    <t>KURUMU</t>
  </si>
  <si>
    <t>ÜNİTE</t>
  </si>
  <si>
    <t>KADRO (GÖREV) UNVANI</t>
  </si>
  <si>
    <t>BÖLÜM</t>
  </si>
  <si>
    <t>SIRA</t>
  </si>
  <si>
    <t>PERSONEL ADEDİ</t>
  </si>
  <si>
    <t>İŞ GÜÇLÜĞÜ ZAMMI</t>
  </si>
  <si>
    <t>İŞ RİSKİ ZAMMI</t>
  </si>
  <si>
    <t>TEMİNİNDE GÜÇLÜK ZAMMI</t>
  </si>
  <si>
    <t>MALİ SOR. TAZ.</t>
  </si>
  <si>
    <t>Cetvel</t>
  </si>
  <si>
    <t>Not</t>
  </si>
  <si>
    <t>Önce. yör.not</t>
  </si>
  <si>
    <t>Serbest</t>
  </si>
  <si>
    <t>Dolu</t>
  </si>
  <si>
    <t>Birim Adı</t>
  </si>
  <si>
    <t>Merkez</t>
  </si>
  <si>
    <t>Genel idari Hizmetler Sınıfı</t>
  </si>
  <si>
    <t>A</t>
  </si>
  <si>
    <t>ŞEF</t>
  </si>
  <si>
    <t>27/b</t>
  </si>
  <si>
    <t>BİLGİSAYAR İŞLETMENİ</t>
  </si>
  <si>
    <t>AMBAR MEMURU</t>
  </si>
  <si>
    <t>SANTRAL MEMURU</t>
  </si>
  <si>
    <t>MEMUR</t>
  </si>
  <si>
    <t>DAKTİLOGRAF</t>
  </si>
  <si>
    <t>SEKRETER</t>
  </si>
  <si>
    <t>ŞOFÖR</t>
  </si>
  <si>
    <t>Serbest Dolu</t>
  </si>
  <si>
    <t>KOR. VE GÜV.GÖR.</t>
  </si>
  <si>
    <r>
      <t>Bölüm Toplamı</t>
    </r>
    <r>
      <rPr>
        <sz val="10"/>
        <rFont val="Times New Roman"/>
        <charset val="162"/>
      </rPr>
      <t>:</t>
    </r>
  </si>
  <si>
    <t>Teknik Hizmetler Sınıfı</t>
  </si>
  <si>
    <t>B</t>
  </si>
  <si>
    <t>5/b</t>
  </si>
  <si>
    <t>B</t>
  </si>
  <si>
    <r>
      <t>Bölüm Toplamı</t>
    </r>
    <r>
      <rPr>
        <sz val="9"/>
        <rFont val="Times New Roman"/>
        <charset val="162"/>
      </rPr>
      <t>:</t>
    </r>
  </si>
  <si>
    <t>Bölüm Toplamı:</t>
  </si>
  <si>
    <t>TEKNİSYEN YARD.</t>
  </si>
  <si>
    <t>E</t>
  </si>
  <si>
    <t>GENEL TOPLAM</t>
  </si>
  <si>
    <r>
      <t xml:space="preserve">II </t>
    </r>
    <r>
      <rPr>
        <b/>
        <sz val="11"/>
        <rFont val="Times New Roman"/>
        <charset val="162"/>
      </rPr>
      <t>SAYILI CETVEL</t>
    </r>
  </si>
  <si>
    <t>GRUP</t>
  </si>
  <si>
    <t>DERECE</t>
  </si>
  <si>
    <t>ÖZEL HİZMET TAZMİNATI (%)</t>
  </si>
  <si>
    <t>Tazminat Oran %</t>
  </si>
  <si>
    <t>Yabancı Dil</t>
  </si>
  <si>
    <t>3-4</t>
  </si>
  <si>
    <t>1-4</t>
  </si>
  <si>
    <t>Bölüm Toplamı</t>
  </si>
  <si>
    <t>TEKNİSYEN</t>
  </si>
  <si>
    <t>F</t>
  </si>
  <si>
    <r>
      <t>( Özel Hizmet Tazminatı</t>
    </r>
    <r>
      <rPr>
        <sz val="11"/>
        <rFont val="Times New Roman"/>
        <charset val="162"/>
      </rPr>
      <t>)</t>
    </r>
  </si>
  <si>
    <r>
      <t xml:space="preserve">Ek Tazm. </t>
    </r>
    <r>
      <rPr>
        <sz val="8"/>
        <rFont val="Times New Roman"/>
      </rPr>
      <t>-I-</t>
    </r>
  </si>
  <si>
    <r>
      <t xml:space="preserve">Ek Tazm. </t>
    </r>
    <r>
      <rPr>
        <sz val="8"/>
        <rFont val="Times New Roman"/>
      </rPr>
      <t>-II-</t>
    </r>
  </si>
  <si>
    <t>Bölüm</t>
  </si>
  <si>
    <t>Yardımcı Hizmetler Sınıfı</t>
  </si>
  <si>
    <t>KALORİFERCİ</t>
  </si>
  <si>
    <t>HİZMETLİ</t>
  </si>
  <si>
    <t>Serbest     Dolu</t>
  </si>
  <si>
    <t>KURUMU:   ANKARA    ÜNİVERSİTESİ</t>
  </si>
  <si>
    <r>
      <t xml:space="preserve"> </t>
    </r>
    <r>
      <rPr>
        <sz val="8"/>
        <rFont val="Times New Roman"/>
        <charset val="162"/>
      </rPr>
      <t xml:space="preserve">AYLIK MALİ YÜK </t>
    </r>
  </si>
  <si>
    <t>Tazminat Oranı * Katsayı* Personel Adedi</t>
  </si>
  <si>
    <t>MALİ YÜKÜMLÜLÜK Puan Top * Katsayı * Personel Adedi, Aylık</t>
  </si>
  <si>
    <r>
      <t xml:space="preserve">III </t>
    </r>
    <r>
      <rPr>
        <b/>
        <sz val="11"/>
        <rFont val="Times New Roman"/>
        <charset val="162"/>
      </rPr>
      <t>SAYILI CETVEL</t>
    </r>
  </si>
  <si>
    <t>(Diğer Tazminatlar)</t>
  </si>
  <si>
    <t>KURUMU :   ANKARA    ÜNİVERSİTESİ</t>
  </si>
  <si>
    <t>TAZMİNAT ADI</t>
  </si>
  <si>
    <t>SINIF KODU</t>
  </si>
  <si>
    <t>TAZMİNAT ORANI</t>
  </si>
  <si>
    <t>AYLIK MALİ YÜK       Tazminat Oranı * Katsayı* Personel Sayısı</t>
  </si>
  <si>
    <t>%</t>
  </si>
  <si>
    <t>DİĞER TAZMİNATLAR</t>
  </si>
  <si>
    <t>G</t>
  </si>
  <si>
    <t>bl</t>
  </si>
  <si>
    <t>b2</t>
  </si>
  <si>
    <t>8-15</t>
  </si>
  <si>
    <t>MEMUR DİĞER HİZMET SINIFLARI (Diğerleri)</t>
  </si>
  <si>
    <t>HİZMETLİ YHS (DİĞERLERİ)</t>
  </si>
  <si>
    <t>a</t>
  </si>
  <si>
    <t>Bölüm Toplamı   :</t>
  </si>
  <si>
    <t>GENEL TOPLAM   :</t>
  </si>
  <si>
    <t>AYNİYAT SAYMANI</t>
  </si>
  <si>
    <t xml:space="preserve">ANKARA     ÜNİVERSİTESİ </t>
  </si>
  <si>
    <t>AŞÇI</t>
  </si>
  <si>
    <t>HUKUK  FAKÜLTESİ</t>
  </si>
  <si>
    <t>MAD.4/b</t>
  </si>
  <si>
    <t>Mutemet</t>
  </si>
  <si>
    <t>TEKNİSYEN 5 yıldan fazla (lise dengi)</t>
  </si>
  <si>
    <t>KÜTÜPHANECİ</t>
  </si>
  <si>
    <t>VERİ HAZIRLAMA VE KONTROL İŞLETMENİ</t>
  </si>
  <si>
    <t>VERİ HAZIRLAMA VE KONT. İŞLETMENİ</t>
  </si>
  <si>
    <t>4/b</t>
  </si>
  <si>
    <t>27/b Not:3/d</t>
  </si>
  <si>
    <t>16/e Not:3/a-c</t>
  </si>
  <si>
    <t>17  Not:3/b-c</t>
  </si>
  <si>
    <t>36/b</t>
  </si>
  <si>
    <t>1-d</t>
  </si>
  <si>
    <t>GİH</t>
  </si>
  <si>
    <t xml:space="preserve">MEMUR DİĞER HİZMET SINIFLARI </t>
  </si>
  <si>
    <t>YH</t>
  </si>
  <si>
    <t xml:space="preserve">HİZMETLİ YHS </t>
  </si>
  <si>
    <t>HUKUK FAKÜLTESİ ADALET M.Y.O.MÜDÜRLÜĞÜ</t>
  </si>
  <si>
    <t>EKREM KAYAHAN</t>
  </si>
  <si>
    <t>MİKAİL DURSUN</t>
  </si>
  <si>
    <t>Yüksekokul Sekreteri</t>
  </si>
  <si>
    <t>YÜKSEKOKUL SEKRETERİ</t>
  </si>
  <si>
    <t>HUKUK  FAKÜLTESİ ADALET M.Y.O. MÜDÜRLÜĞÜ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</si>
</sst>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Arial"/>
    </font>
    <font>
      <b/>
      <sz val="11"/>
      <name val="Times New Roman"/>
      <charset val="162"/>
    </font>
    <font>
      <sz val="8"/>
      <name val="Times New Roman"/>
      <charset val="162"/>
    </font>
    <font>
      <sz val="11"/>
      <name val="Times New Roman"/>
      <charset val="162"/>
    </font>
    <font>
      <b/>
      <sz val="10"/>
      <name val="Times New Roman"/>
      <charset val="162"/>
    </font>
    <font>
      <sz val="10"/>
      <name val="Times New Roman"/>
      <charset val="162"/>
    </font>
    <font>
      <b/>
      <i/>
      <sz val="10"/>
      <name val="Times New Roman"/>
      <charset val="162"/>
    </font>
    <font>
      <b/>
      <sz val="9"/>
      <name val="Times New Roman"/>
      <charset val="162"/>
    </font>
    <font>
      <sz val="9"/>
      <name val="Times New Roman"/>
      <charset val="162"/>
    </font>
    <font>
      <sz val="8"/>
      <name val="Arial"/>
    </font>
    <font>
      <b/>
      <sz val="11"/>
      <name val="Times New Roman"/>
    </font>
    <font>
      <b/>
      <sz val="7"/>
      <name val="Times New Roman"/>
      <charset val="162"/>
    </font>
    <font>
      <sz val="8"/>
      <name val="Times New Roman"/>
    </font>
    <font>
      <i/>
      <sz val="11"/>
      <name val="Times New Roman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07"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 indent="1"/>
    </xf>
    <xf numFmtId="0" fontId="2" fillId="0" borderId="4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left" vertical="top" indent="4"/>
    </xf>
    <xf numFmtId="0" fontId="6" fillId="0" borderId="2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 indent="4"/>
    </xf>
    <xf numFmtId="0" fontId="5" fillId="0" borderId="2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10" fillId="0" borderId="4" xfId="0" applyNumberFormat="1" applyFont="1" applyFill="1" applyBorder="1" applyAlignment="1" applyProtection="1">
      <alignment horizontal="left" vertical="top" inden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</xf>
    <xf numFmtId="0" fontId="4" fillId="0" borderId="11" xfId="0" applyNumberFormat="1" applyFont="1" applyFill="1" applyBorder="1" applyAlignment="1" applyProtection="1">
      <alignment horizontal="left" vertical="top" indent="15"/>
    </xf>
    <xf numFmtId="0" fontId="1" fillId="0" borderId="0" xfId="0" applyNumberFormat="1" applyFont="1" applyFill="1" applyBorder="1" applyAlignment="1" applyProtection="1">
      <alignment horizontal="left" vertical="top"/>
    </xf>
    <xf numFmtId="0" fontId="10" fillId="0" borderId="4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left" vertical="top" indent="1"/>
    </xf>
    <xf numFmtId="0" fontId="7" fillId="0" borderId="12" xfId="0" applyNumberFormat="1" applyFont="1" applyFill="1" applyBorder="1" applyAlignment="1" applyProtection="1">
      <alignment horizontal="left" vertical="top" indent="1"/>
    </xf>
    <xf numFmtId="0" fontId="1" fillId="0" borderId="7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7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2" fontId="7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vertical="top"/>
    </xf>
    <xf numFmtId="2" fontId="6" fillId="0" borderId="3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7" fillId="0" borderId="4" xfId="0" applyNumberFormat="1" applyFont="1" applyFill="1" applyBorder="1" applyAlignment="1" applyProtection="1">
      <alignment horizontal="center" vertical="top"/>
    </xf>
    <xf numFmtId="0" fontId="18" fillId="0" borderId="2" xfId="0" applyNumberFormat="1" applyFont="1" applyFill="1" applyBorder="1" applyAlignment="1" applyProtection="1">
      <alignment horizontal="center" vertical="top"/>
    </xf>
    <xf numFmtId="2" fontId="18" fillId="0" borderId="2" xfId="0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horizontal="left" vertical="top" indent="1"/>
    </xf>
    <xf numFmtId="0" fontId="19" fillId="0" borderId="2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7" xfId="0" applyNumberFormat="1" applyFont="1" applyFill="1" applyBorder="1" applyAlignment="1" applyProtection="1">
      <alignment vertical="top"/>
    </xf>
    <xf numFmtId="0" fontId="7" fillId="0" borderId="12" xfId="0" applyNumberFormat="1" applyFont="1" applyFill="1" applyBorder="1" applyAlignment="1" applyProtection="1">
      <alignment horizontal="center" vertical="top"/>
    </xf>
    <xf numFmtId="0" fontId="13" fillId="0" borderId="12" xfId="0" applyNumberFormat="1" applyFont="1" applyFill="1" applyBorder="1" applyAlignment="1" applyProtection="1">
      <alignment horizontal="center" vertical="top" wrapText="1"/>
    </xf>
    <xf numFmtId="0" fontId="18" fillId="0" borderId="2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10" fillId="0" borderId="12" xfId="0" applyNumberFormat="1" applyFont="1" applyFill="1" applyBorder="1" applyAlignment="1" applyProtection="1">
      <alignment horizontal="left" vertical="top" indent="1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 indent="1"/>
    </xf>
    <xf numFmtId="0" fontId="1" fillId="0" borderId="2" xfId="0" applyNumberFormat="1" applyFont="1" applyFill="1" applyBorder="1" applyAlignment="1" applyProtection="1">
      <alignment vertical="top"/>
    </xf>
    <xf numFmtId="0" fontId="3" fillId="0" borderId="12" xfId="0" applyNumberFormat="1" applyFont="1" applyFill="1" applyBorder="1" applyAlignment="1" applyProtection="1">
      <alignment vertical="top"/>
    </xf>
    <xf numFmtId="0" fontId="5" fillId="0" borderId="12" xfId="0" applyNumberFormat="1" applyFont="1" applyFill="1" applyBorder="1" applyAlignment="1" applyProtection="1">
      <alignment horizontal="left" vertical="top"/>
    </xf>
    <xf numFmtId="0" fontId="1" fillId="0" borderId="12" xfId="0" applyNumberFormat="1" applyFont="1" applyFill="1" applyBorder="1" applyAlignment="1" applyProtection="1">
      <alignment horizontal="left" vertical="top"/>
    </xf>
    <xf numFmtId="0" fontId="1" fillId="0" borderId="1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indent="2"/>
    </xf>
    <xf numFmtId="2" fontId="1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 indent="7"/>
    </xf>
    <xf numFmtId="4" fontId="6" fillId="0" borderId="3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2" fontId="7" fillId="0" borderId="4" xfId="0" applyNumberFormat="1" applyFont="1" applyFill="1" applyBorder="1" applyAlignment="1" applyProtection="1">
      <alignment vertical="top"/>
    </xf>
    <xf numFmtId="4" fontId="18" fillId="0" borderId="2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20" fillId="0" borderId="4" xfId="0" applyNumberFormat="1" applyFont="1" applyFill="1" applyBorder="1" applyAlignment="1" applyProtection="1">
      <alignment horizontal="left" vertical="top" indent="1"/>
    </xf>
    <xf numFmtId="0" fontId="1" fillId="0" borderId="11" xfId="0" applyNumberFormat="1" applyFont="1" applyFill="1" applyBorder="1" applyAlignment="1" applyProtection="1">
      <alignment vertical="top"/>
    </xf>
    <xf numFmtId="4" fontId="3" fillId="0" borderId="3" xfId="0" applyNumberFormat="1" applyFont="1" applyFill="1" applyBorder="1" applyAlignment="1" applyProtection="1">
      <alignment vertical="top"/>
    </xf>
    <xf numFmtId="0" fontId="1" fillId="0" borderId="1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7" fillId="0" borderId="4" xfId="0" quotePrefix="1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0" fontId="17" fillId="0" borderId="4" xfId="0" applyNumberFormat="1" applyFont="1" applyFill="1" applyBorder="1" applyAlignment="1" applyProtection="1">
      <alignment horizontal="left" vertical="top" wrapText="1"/>
    </xf>
    <xf numFmtId="4" fontId="17" fillId="0" borderId="13" xfId="0" applyNumberFormat="1" applyFont="1" applyFill="1" applyBorder="1" applyAlignment="1" applyProtection="1">
      <alignment vertical="top"/>
    </xf>
    <xf numFmtId="4" fontId="16" fillId="0" borderId="3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top"/>
    </xf>
    <xf numFmtId="16" fontId="22" fillId="0" borderId="4" xfId="0" quotePrefix="1" applyNumberFormat="1" applyFont="1" applyFill="1" applyBorder="1" applyAlignment="1" applyProtection="1">
      <alignment horizontal="center" vertical="top"/>
    </xf>
    <xf numFmtId="0" fontId="23" fillId="0" borderId="4" xfId="0" applyNumberFormat="1" applyFont="1" applyFill="1" applyBorder="1" applyAlignment="1" applyProtection="1">
      <alignment horizontal="center" vertical="top"/>
    </xf>
    <xf numFmtId="16" fontId="17" fillId="0" borderId="4" xfId="0" quotePrefix="1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center" vertical="top"/>
    </xf>
    <xf numFmtId="17" fontId="7" fillId="0" borderId="4" xfId="0" quotePrefix="1" applyNumberFormat="1" applyFont="1" applyFill="1" applyBorder="1" applyAlignment="1" applyProtection="1">
      <alignment horizontal="center" vertical="top"/>
    </xf>
    <xf numFmtId="0" fontId="6" fillId="0" borderId="10" xfId="0" applyNumberFormat="1" applyFont="1" applyFill="1" applyBorder="1" applyAlignment="1" applyProtection="1">
      <alignment horizontal="left" vertical="top" indent="7"/>
    </xf>
    <xf numFmtId="0" fontId="6" fillId="0" borderId="0" xfId="0" applyNumberFormat="1" applyFont="1" applyFill="1" applyBorder="1" applyAlignment="1" applyProtection="1">
      <alignment horizontal="center" vertical="top"/>
    </xf>
    <xf numFmtId="4" fontId="16" fillId="0" borderId="11" xfId="0" applyNumberFormat="1" applyFont="1" applyFill="1" applyBorder="1" applyAlignment="1" applyProtection="1">
      <alignment vertical="top"/>
    </xf>
    <xf numFmtId="0" fontId="17" fillId="0" borderId="4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 indent="1"/>
    </xf>
    <xf numFmtId="0" fontId="4" fillId="0" borderId="12" xfId="0" applyNumberFormat="1" applyFont="1" applyFill="1" applyBorder="1" applyAlignment="1" applyProtection="1">
      <alignment horizontal="left" vertical="top" indent="4"/>
    </xf>
    <xf numFmtId="0" fontId="4" fillId="0" borderId="6" xfId="0" applyNumberFormat="1" applyFont="1" applyFill="1" applyBorder="1" applyAlignment="1" applyProtection="1">
      <alignment horizontal="left" vertical="top" indent="4"/>
    </xf>
    <xf numFmtId="0" fontId="4" fillId="0" borderId="7" xfId="0" applyNumberFormat="1" applyFont="1" applyFill="1" applyBorder="1" applyAlignment="1" applyProtection="1">
      <alignment horizontal="left" vertical="top" indent="4"/>
    </xf>
    <xf numFmtId="0" fontId="4" fillId="0" borderId="5" xfId="0" applyNumberFormat="1" applyFont="1" applyFill="1" applyBorder="1" applyAlignment="1" applyProtection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left" vertical="top" wrapText="1" indent="1"/>
    </xf>
    <xf numFmtId="0" fontId="4" fillId="0" borderId="13" xfId="0" applyNumberFormat="1" applyFont="1" applyFill="1" applyBorder="1" applyAlignment="1" applyProtection="1">
      <alignment horizontal="left" vertical="top" wrapText="1" indent="1"/>
    </xf>
    <xf numFmtId="0" fontId="4" fillId="0" borderId="8" xfId="0" applyNumberFormat="1" applyFont="1" applyFill="1" applyBorder="1" applyAlignment="1" applyProtection="1">
      <alignment horizontal="left" vertical="top" wrapText="1" indent="1"/>
    </xf>
    <xf numFmtId="0" fontId="4" fillId="0" borderId="14" xfId="0" applyNumberFormat="1" applyFont="1" applyFill="1" applyBorder="1" applyAlignment="1" applyProtection="1">
      <alignment horizontal="left" vertical="top" wrapText="1" indent="1"/>
    </xf>
    <xf numFmtId="0" fontId="4" fillId="0" borderId="12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0" fontId="4" fillId="0" borderId="7" xfId="0" applyNumberFormat="1" applyFont="1" applyFill="1" applyBorder="1" applyAlignment="1" applyProtection="1">
      <alignment horizontal="right" vertical="top" wrapText="1"/>
    </xf>
    <xf numFmtId="0" fontId="21" fillId="0" borderId="12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4" fillId="0" borderId="5" xfId="0" applyNumberFormat="1" applyFont="1" applyFill="1" applyBorder="1" applyAlignment="1" applyProtection="1">
      <alignment horizontal="left" vertical="top" wrapText="1" indent="2"/>
    </xf>
    <xf numFmtId="0" fontId="4" fillId="0" borderId="13" xfId="0" applyNumberFormat="1" applyFont="1" applyFill="1" applyBorder="1" applyAlignment="1" applyProtection="1">
      <alignment horizontal="left" vertical="top" wrapText="1" indent="2"/>
    </xf>
    <xf numFmtId="0" fontId="4" fillId="0" borderId="8" xfId="0" applyNumberFormat="1" applyFont="1" applyFill="1" applyBorder="1" applyAlignment="1" applyProtection="1">
      <alignment horizontal="left" vertical="top" wrapText="1" indent="2"/>
    </xf>
    <xf numFmtId="0" fontId="4" fillId="0" borderId="14" xfId="0" applyNumberFormat="1" applyFont="1" applyFill="1" applyBorder="1" applyAlignment="1" applyProtection="1">
      <alignment horizontal="left" vertical="top" wrapText="1" indent="2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left" vertical="top" indent="1"/>
    </xf>
    <xf numFmtId="0" fontId="4" fillId="0" borderId="7" xfId="0" applyNumberFormat="1" applyFont="1" applyFill="1" applyBorder="1" applyAlignment="1" applyProtection="1">
      <alignment horizontal="left" vertical="top" indent="1"/>
    </xf>
    <xf numFmtId="0" fontId="4" fillId="0" borderId="12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indent="4"/>
    </xf>
    <xf numFmtId="0" fontId="2" fillId="0" borderId="3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 indent="3"/>
    </xf>
    <xf numFmtId="0" fontId="7" fillId="0" borderId="3" xfId="0" applyNumberFormat="1" applyFont="1" applyFill="1" applyBorder="1" applyAlignment="1" applyProtection="1">
      <alignment horizontal="left" vertical="top" indent="3"/>
    </xf>
    <xf numFmtId="0" fontId="0" fillId="0" borderId="0" xfId="0" applyNumberForma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vertical="top" indent="1"/>
    </xf>
    <xf numFmtId="0" fontId="10" fillId="0" borderId="2" xfId="0" applyNumberFormat="1" applyFont="1" applyFill="1" applyBorder="1" applyAlignment="1" applyProtection="1">
      <alignment horizontal="left" vertical="top" indent="1"/>
    </xf>
    <xf numFmtId="0" fontId="10" fillId="0" borderId="3" xfId="0" applyNumberFormat="1" applyFont="1" applyFill="1" applyBorder="1" applyAlignment="1" applyProtection="1">
      <alignment horizontal="left" vertical="top" indent="1"/>
    </xf>
    <xf numFmtId="0" fontId="10" fillId="0" borderId="5" xfId="0" applyNumberFormat="1" applyFont="1" applyFill="1" applyBorder="1" applyAlignment="1" applyProtection="1">
      <alignment horizontal="left" vertical="top" indent="1"/>
    </xf>
    <xf numFmtId="0" fontId="10" fillId="0" borderId="9" xfId="0" applyNumberFormat="1" applyFont="1" applyFill="1" applyBorder="1" applyAlignment="1" applyProtection="1">
      <alignment horizontal="left" vertical="top" indent="1"/>
    </xf>
    <xf numFmtId="0" fontId="10" fillId="0" borderId="13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0" fillId="0" borderId="12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left" vertical="top"/>
    </xf>
    <xf numFmtId="0" fontId="10" fillId="0" borderId="7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left" vertical="top" indent="2"/>
    </xf>
    <xf numFmtId="0" fontId="4" fillId="0" borderId="6" xfId="0" applyNumberFormat="1" applyFont="1" applyFill="1" applyBorder="1" applyAlignment="1" applyProtection="1">
      <alignment horizontal="left" vertical="top" indent="2"/>
    </xf>
    <xf numFmtId="0" fontId="4" fillId="0" borderId="7" xfId="0" applyNumberFormat="1" applyFont="1" applyFill="1" applyBorder="1" applyAlignment="1" applyProtection="1">
      <alignment horizontal="left" vertical="top" indent="2"/>
    </xf>
    <xf numFmtId="0" fontId="4" fillId="0" borderId="12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indent="2"/>
    </xf>
    <xf numFmtId="0" fontId="4" fillId="0" borderId="2" xfId="0" applyNumberFormat="1" applyFont="1" applyFill="1" applyBorder="1" applyAlignment="1" applyProtection="1">
      <alignment horizontal="left" vertical="top" indent="2"/>
    </xf>
    <xf numFmtId="0" fontId="4" fillId="0" borderId="3" xfId="0" applyNumberFormat="1" applyFont="1" applyFill="1" applyBorder="1" applyAlignment="1" applyProtection="1">
      <alignment horizontal="left" vertical="top" indent="2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14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opLeftCell="A20" workbookViewId="0">
      <selection sqref="A1:P48"/>
    </sheetView>
  </sheetViews>
  <sheetFormatPr defaultRowHeight="12.75"/>
  <cols>
    <col min="1" max="1" width="10.28515625" customWidth="1"/>
    <col min="2" max="2" width="39.7109375" customWidth="1"/>
    <col min="3" max="3" width="4.5703125" customWidth="1"/>
    <col min="4" max="4" width="3" customWidth="1"/>
    <col min="5" max="5" width="8.5703125" customWidth="1"/>
    <col min="6" max="6" width="7.28515625" customWidth="1"/>
    <col min="7" max="7" width="5.7109375" customWidth="1"/>
    <col min="8" max="8" width="6.5703125" customWidth="1"/>
    <col min="9" max="9" width="5.28515625" customWidth="1"/>
    <col min="10" max="10" width="6" customWidth="1"/>
    <col min="11" max="11" width="5.85546875" customWidth="1"/>
    <col min="12" max="12" width="6.5703125" customWidth="1"/>
    <col min="13" max="13" width="5.5703125" customWidth="1"/>
    <col min="14" max="14" width="5.7109375" customWidth="1"/>
    <col min="15" max="15" width="6" customWidth="1"/>
    <col min="16" max="16" width="16.85546875" customWidth="1"/>
  </cols>
  <sheetData>
    <row r="1" spans="1:16" ht="14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8.25" customHeight="1"/>
    <row r="4" spans="1:16" ht="14.25">
      <c r="A4" s="1" t="s">
        <v>2</v>
      </c>
      <c r="B4" s="122" t="s">
        <v>84</v>
      </c>
      <c r="C4" s="122"/>
      <c r="D4" s="122"/>
      <c r="E4" s="2"/>
      <c r="F4" s="2"/>
      <c r="G4" s="2"/>
      <c r="H4" s="117"/>
      <c r="I4" s="117"/>
      <c r="J4" s="117"/>
      <c r="K4" s="117"/>
      <c r="L4" s="117"/>
      <c r="M4" s="117"/>
      <c r="N4" s="117"/>
      <c r="O4" s="2"/>
      <c r="P4" s="3"/>
    </row>
    <row r="5" spans="1:16" ht="12.75" customHeight="1">
      <c r="A5" s="149" t="s">
        <v>3</v>
      </c>
      <c r="B5" s="123" t="s">
        <v>4</v>
      </c>
      <c r="C5" s="126" t="s">
        <v>5</v>
      </c>
      <c r="D5" s="127"/>
      <c r="E5" s="151" t="s">
        <v>6</v>
      </c>
      <c r="F5" s="132" t="s">
        <v>7</v>
      </c>
      <c r="G5" s="133"/>
      <c r="H5" s="132" t="s">
        <v>8</v>
      </c>
      <c r="I5" s="133"/>
      <c r="J5" s="142" t="s">
        <v>9</v>
      </c>
      <c r="K5" s="143"/>
      <c r="L5" s="146" t="s">
        <v>10</v>
      </c>
      <c r="M5" s="147"/>
      <c r="N5" s="148"/>
      <c r="O5" s="136" t="s">
        <v>11</v>
      </c>
      <c r="P5" s="139" t="s">
        <v>64</v>
      </c>
    </row>
    <row r="6" spans="1:16">
      <c r="A6" s="155"/>
      <c r="B6" s="124"/>
      <c r="C6" s="128"/>
      <c r="D6" s="129"/>
      <c r="E6" s="157"/>
      <c r="F6" s="134"/>
      <c r="G6" s="135"/>
      <c r="H6" s="134"/>
      <c r="I6" s="135"/>
      <c r="J6" s="144"/>
      <c r="K6" s="145"/>
      <c r="L6" s="149" t="s">
        <v>12</v>
      </c>
      <c r="M6" s="151" t="s">
        <v>13</v>
      </c>
      <c r="N6" s="153" t="s">
        <v>14</v>
      </c>
      <c r="O6" s="137"/>
      <c r="P6" s="140"/>
    </row>
    <row r="7" spans="1:16">
      <c r="A7" s="150"/>
      <c r="B7" s="125"/>
      <c r="C7" s="130"/>
      <c r="D7" s="131"/>
      <c r="E7" s="152"/>
      <c r="F7" s="4" t="s">
        <v>15</v>
      </c>
      <c r="G7" s="5" t="s">
        <v>16</v>
      </c>
      <c r="H7" s="6" t="s">
        <v>12</v>
      </c>
      <c r="I7" s="7" t="s">
        <v>13</v>
      </c>
      <c r="J7" s="6" t="s">
        <v>12</v>
      </c>
      <c r="K7" s="7" t="s">
        <v>13</v>
      </c>
      <c r="L7" s="150"/>
      <c r="M7" s="152"/>
      <c r="N7" s="154"/>
      <c r="O7" s="138"/>
      <c r="P7" s="141"/>
    </row>
    <row r="8" spans="1:16" ht="15">
      <c r="A8" s="8" t="s">
        <v>17</v>
      </c>
      <c r="B8" s="156" t="s">
        <v>86</v>
      </c>
      <c r="C8" s="156"/>
      <c r="D8" s="156"/>
      <c r="E8" s="2"/>
      <c r="F8" s="2"/>
      <c r="G8" s="2"/>
      <c r="H8" s="117"/>
      <c r="I8" s="117"/>
      <c r="J8" s="117"/>
      <c r="K8" s="117"/>
      <c r="L8" s="117"/>
      <c r="M8" s="117"/>
      <c r="N8" s="117"/>
      <c r="O8" s="2"/>
      <c r="P8" s="3"/>
    </row>
    <row r="9" spans="1:16" ht="15">
      <c r="A9" s="10" t="s">
        <v>18</v>
      </c>
      <c r="B9" s="156" t="s">
        <v>19</v>
      </c>
      <c r="C9" s="156"/>
      <c r="D9" s="156"/>
      <c r="E9" s="2"/>
      <c r="F9" s="2"/>
      <c r="G9" s="2"/>
      <c r="H9" s="117"/>
      <c r="I9" s="117"/>
      <c r="J9" s="117"/>
      <c r="K9" s="117"/>
      <c r="L9" s="117"/>
      <c r="M9" s="117"/>
      <c r="N9" s="117"/>
      <c r="O9" s="2"/>
      <c r="P9" s="3"/>
    </row>
    <row r="10" spans="1:16">
      <c r="A10" s="11"/>
      <c r="B10" s="12" t="s">
        <v>107</v>
      </c>
      <c r="C10" s="15" t="s">
        <v>20</v>
      </c>
      <c r="D10" s="158">
        <v>22</v>
      </c>
      <c r="E10" s="159"/>
      <c r="F10" s="15">
        <v>1</v>
      </c>
      <c r="G10" s="15">
        <v>1</v>
      </c>
      <c r="H10" s="13">
        <v>600</v>
      </c>
      <c r="I10" s="14"/>
      <c r="J10" s="14"/>
      <c r="K10" s="14"/>
      <c r="L10" s="15">
        <v>700</v>
      </c>
      <c r="M10" s="14"/>
      <c r="N10" s="14"/>
      <c r="O10" s="14"/>
      <c r="P10" s="46">
        <f>SUM(H10:O10)*G10*0.025149</f>
        <v>32.6937</v>
      </c>
    </row>
    <row r="11" spans="1:16" ht="15">
      <c r="A11" s="11"/>
      <c r="B11" s="12" t="s">
        <v>21</v>
      </c>
      <c r="C11" s="15" t="s">
        <v>20</v>
      </c>
      <c r="D11" s="119" t="s">
        <v>22</v>
      </c>
      <c r="E11" s="120"/>
      <c r="F11" s="15">
        <v>3</v>
      </c>
      <c r="G11" s="54">
        <v>2</v>
      </c>
      <c r="H11" s="13">
        <v>500</v>
      </c>
      <c r="I11" s="14"/>
      <c r="J11" s="14"/>
      <c r="K11" s="14"/>
      <c r="L11" s="15">
        <v>200</v>
      </c>
      <c r="M11" s="14"/>
      <c r="N11" s="14"/>
      <c r="O11" s="14"/>
      <c r="P11" s="46">
        <f t="shared" ref="P11:P25" si="0">SUM(H11:O11)*G11*0.025149</f>
        <v>35.208600000000004</v>
      </c>
    </row>
    <row r="12" spans="1:16" ht="15">
      <c r="A12" s="11"/>
      <c r="B12" s="12" t="s">
        <v>21</v>
      </c>
      <c r="C12" s="15" t="s">
        <v>20</v>
      </c>
      <c r="D12" s="119" t="s">
        <v>22</v>
      </c>
      <c r="E12" s="120"/>
      <c r="F12" s="15">
        <v>0</v>
      </c>
      <c r="G12" s="54">
        <v>0</v>
      </c>
      <c r="H12" s="13">
        <v>500</v>
      </c>
      <c r="I12" s="14"/>
      <c r="J12" s="14"/>
      <c r="K12" s="14"/>
      <c r="L12" s="15">
        <v>200</v>
      </c>
      <c r="M12" s="14"/>
      <c r="N12" s="14"/>
      <c r="O12" s="114">
        <v>575</v>
      </c>
      <c r="P12" s="46">
        <f t="shared" ref="P12" si="1">SUM(H12:O12)*G12*0.025149</f>
        <v>0</v>
      </c>
    </row>
    <row r="13" spans="1:16">
      <c r="A13" s="11"/>
      <c r="B13" s="12" t="s">
        <v>21</v>
      </c>
      <c r="C13" s="15" t="s">
        <v>20</v>
      </c>
      <c r="D13" s="158" t="s">
        <v>94</v>
      </c>
      <c r="E13" s="159"/>
      <c r="F13" s="15">
        <v>2</v>
      </c>
      <c r="G13" s="15">
        <v>2</v>
      </c>
      <c r="H13" s="13">
        <v>750</v>
      </c>
      <c r="I13" s="14"/>
      <c r="J13" s="14"/>
      <c r="K13" s="13">
        <v>500</v>
      </c>
      <c r="L13" s="15">
        <v>250</v>
      </c>
      <c r="M13" s="13">
        <v>750</v>
      </c>
      <c r="N13" s="14"/>
      <c r="O13" s="14"/>
      <c r="P13" s="46">
        <f t="shared" si="0"/>
        <v>113.1705</v>
      </c>
    </row>
    <row r="14" spans="1:16">
      <c r="A14" s="11"/>
      <c r="B14" s="12" t="s">
        <v>23</v>
      </c>
      <c r="C14" s="15" t="s">
        <v>20</v>
      </c>
      <c r="D14" s="158" t="s">
        <v>95</v>
      </c>
      <c r="E14" s="159"/>
      <c r="F14" s="15">
        <v>0</v>
      </c>
      <c r="G14" s="15">
        <v>0</v>
      </c>
      <c r="H14" s="13">
        <v>750</v>
      </c>
      <c r="I14" s="14"/>
      <c r="J14" s="14"/>
      <c r="K14" s="13">
        <v>500</v>
      </c>
      <c r="L14" s="15">
        <v>250</v>
      </c>
      <c r="M14" s="13">
        <v>750</v>
      </c>
      <c r="N14" s="14"/>
      <c r="O14" s="14"/>
      <c r="P14" s="46">
        <f t="shared" si="0"/>
        <v>0</v>
      </c>
    </row>
    <row r="15" spans="1:16">
      <c r="A15" s="11"/>
      <c r="B15" s="12" t="s">
        <v>23</v>
      </c>
      <c r="C15" s="15" t="s">
        <v>20</v>
      </c>
      <c r="D15" s="158" t="s">
        <v>95</v>
      </c>
      <c r="E15" s="159"/>
      <c r="F15" s="15">
        <v>0</v>
      </c>
      <c r="G15" s="15">
        <v>0</v>
      </c>
      <c r="H15" s="13">
        <v>750</v>
      </c>
      <c r="I15" s="14"/>
      <c r="J15" s="14"/>
      <c r="K15" s="13">
        <v>500</v>
      </c>
      <c r="L15" s="15">
        <v>250</v>
      </c>
      <c r="M15" s="13">
        <v>750</v>
      </c>
      <c r="N15" s="14"/>
      <c r="O15" s="114">
        <v>575</v>
      </c>
      <c r="P15" s="46">
        <f t="shared" si="0"/>
        <v>0</v>
      </c>
    </row>
    <row r="16" spans="1:16">
      <c r="A16" s="11"/>
      <c r="B16" s="12" t="s">
        <v>91</v>
      </c>
      <c r="C16" s="15" t="s">
        <v>20</v>
      </c>
      <c r="D16" s="158" t="s">
        <v>96</v>
      </c>
      <c r="E16" s="159"/>
      <c r="F16" s="15">
        <v>0</v>
      </c>
      <c r="G16" s="15">
        <v>0</v>
      </c>
      <c r="H16" s="13">
        <v>750</v>
      </c>
      <c r="I16" s="14"/>
      <c r="J16" s="14"/>
      <c r="K16" s="13">
        <v>500</v>
      </c>
      <c r="L16" s="15">
        <v>250</v>
      </c>
      <c r="M16" s="13">
        <v>750</v>
      </c>
      <c r="N16" s="14"/>
      <c r="O16" s="14"/>
      <c r="P16" s="46">
        <f t="shared" si="0"/>
        <v>0</v>
      </c>
    </row>
    <row r="17" spans="1:16">
      <c r="A17" s="11"/>
      <c r="B17" s="12" t="s">
        <v>24</v>
      </c>
      <c r="C17" s="15" t="s">
        <v>20</v>
      </c>
      <c r="D17" s="158">
        <v>37</v>
      </c>
      <c r="E17" s="159"/>
      <c r="F17" s="15">
        <v>1</v>
      </c>
      <c r="G17" s="54">
        <v>1</v>
      </c>
      <c r="H17" s="13">
        <v>500</v>
      </c>
      <c r="I17" s="14"/>
      <c r="J17" s="14"/>
      <c r="K17" s="14"/>
      <c r="L17" s="14"/>
      <c r="M17" s="14"/>
      <c r="N17" s="14"/>
      <c r="O17" s="15">
        <v>575</v>
      </c>
      <c r="P17" s="46">
        <f t="shared" si="0"/>
        <v>27.035175000000002</v>
      </c>
    </row>
    <row r="18" spans="1:16">
      <c r="A18" s="11"/>
      <c r="B18" s="12" t="s">
        <v>25</v>
      </c>
      <c r="C18" s="15" t="s">
        <v>20</v>
      </c>
      <c r="D18" s="158" t="s">
        <v>87</v>
      </c>
      <c r="E18" s="159"/>
      <c r="F18" s="15">
        <v>0</v>
      </c>
      <c r="G18" s="15">
        <v>0</v>
      </c>
      <c r="H18" s="13">
        <v>500</v>
      </c>
      <c r="I18" s="14"/>
      <c r="J18" s="14"/>
      <c r="K18" s="14"/>
      <c r="L18" s="14"/>
      <c r="M18" s="14"/>
      <c r="N18" s="14"/>
      <c r="O18" s="14"/>
      <c r="P18" s="46">
        <f t="shared" si="0"/>
        <v>0</v>
      </c>
    </row>
    <row r="19" spans="1:16">
      <c r="A19" s="11"/>
      <c r="B19" s="12" t="s">
        <v>26</v>
      </c>
      <c r="C19" s="15" t="s">
        <v>20</v>
      </c>
      <c r="D19" s="158" t="s">
        <v>87</v>
      </c>
      <c r="E19" s="159"/>
      <c r="F19" s="15">
        <v>3</v>
      </c>
      <c r="G19" s="15">
        <v>0</v>
      </c>
      <c r="H19" s="13">
        <v>500</v>
      </c>
      <c r="I19" s="14"/>
      <c r="J19" s="14"/>
      <c r="K19" s="14"/>
      <c r="L19" s="14"/>
      <c r="M19" s="14"/>
      <c r="N19" s="14"/>
      <c r="O19" s="14"/>
      <c r="P19" s="46">
        <f t="shared" si="0"/>
        <v>0</v>
      </c>
    </row>
    <row r="20" spans="1:16">
      <c r="A20" s="11"/>
      <c r="B20" s="12" t="s">
        <v>26</v>
      </c>
      <c r="C20" s="15" t="s">
        <v>20</v>
      </c>
      <c r="D20" s="158" t="s">
        <v>87</v>
      </c>
      <c r="E20" s="159"/>
      <c r="F20" s="15">
        <v>1</v>
      </c>
      <c r="G20" s="15">
        <v>1</v>
      </c>
      <c r="H20" s="13">
        <v>500</v>
      </c>
      <c r="I20" s="14"/>
      <c r="J20" s="14"/>
      <c r="K20" s="14"/>
      <c r="L20" s="14"/>
      <c r="M20" s="14"/>
      <c r="N20" s="14"/>
      <c r="O20" s="54">
        <v>575</v>
      </c>
      <c r="P20" s="46">
        <f t="shared" ref="P20" si="2">SUM(H20:O20)*G20*0.025149</f>
        <v>27.035175000000002</v>
      </c>
    </row>
    <row r="21" spans="1:16">
      <c r="A21" s="11"/>
      <c r="B21" s="12" t="s">
        <v>27</v>
      </c>
      <c r="C21" s="15" t="s">
        <v>20</v>
      </c>
      <c r="D21" s="158" t="s">
        <v>87</v>
      </c>
      <c r="E21" s="159"/>
      <c r="F21" s="15">
        <v>2</v>
      </c>
      <c r="G21" s="15">
        <v>0</v>
      </c>
      <c r="H21" s="13">
        <v>500</v>
      </c>
      <c r="I21" s="14"/>
      <c r="J21" s="14"/>
      <c r="K21" s="14"/>
      <c r="L21" s="14"/>
      <c r="M21" s="14"/>
      <c r="N21" s="14"/>
      <c r="O21" s="14"/>
      <c r="P21" s="46">
        <f t="shared" si="0"/>
        <v>0</v>
      </c>
    </row>
    <row r="22" spans="1:16">
      <c r="A22" s="11"/>
      <c r="B22" s="12" t="s">
        <v>28</v>
      </c>
      <c r="C22" s="15" t="s">
        <v>20</v>
      </c>
      <c r="D22" s="158" t="s">
        <v>87</v>
      </c>
      <c r="E22" s="159"/>
      <c r="F22" s="15">
        <v>0</v>
      </c>
      <c r="G22" s="15">
        <v>0</v>
      </c>
      <c r="H22" s="13">
        <v>500</v>
      </c>
      <c r="I22" s="14"/>
      <c r="J22" s="14"/>
      <c r="K22" s="14"/>
      <c r="L22" s="14"/>
      <c r="M22" s="14"/>
      <c r="N22" s="14"/>
      <c r="O22" s="14"/>
      <c r="P22" s="46">
        <f t="shared" si="0"/>
        <v>0</v>
      </c>
    </row>
    <row r="23" spans="1:16">
      <c r="A23" s="11"/>
      <c r="B23" s="12" t="s">
        <v>29</v>
      </c>
      <c r="C23" s="15" t="s">
        <v>20</v>
      </c>
      <c r="D23" s="158" t="s">
        <v>87</v>
      </c>
      <c r="E23" s="159"/>
      <c r="F23" s="15">
        <v>1</v>
      </c>
      <c r="G23" s="15">
        <v>0</v>
      </c>
      <c r="H23" s="13">
        <v>500</v>
      </c>
      <c r="I23" s="14"/>
      <c r="J23" s="14"/>
      <c r="K23" s="14"/>
      <c r="L23" s="14"/>
      <c r="M23" s="14"/>
      <c r="N23" s="14"/>
      <c r="O23" s="14"/>
      <c r="P23" s="46">
        <f t="shared" si="0"/>
        <v>0</v>
      </c>
    </row>
    <row r="24" spans="1:16" ht="15">
      <c r="A24" s="16"/>
      <c r="B24" s="12" t="s">
        <v>83</v>
      </c>
      <c r="C24" s="15" t="s">
        <v>20</v>
      </c>
      <c r="D24" s="158" t="s">
        <v>97</v>
      </c>
      <c r="E24" s="159"/>
      <c r="F24" s="15">
        <v>0</v>
      </c>
      <c r="G24" s="54">
        <v>0</v>
      </c>
      <c r="H24" s="13">
        <v>500</v>
      </c>
      <c r="I24" s="14"/>
      <c r="J24" s="14"/>
      <c r="K24" s="14"/>
      <c r="L24" s="17">
        <v>0</v>
      </c>
      <c r="M24" s="14"/>
      <c r="N24" s="14"/>
      <c r="O24" s="54">
        <v>375</v>
      </c>
      <c r="P24" s="46">
        <f t="shared" si="0"/>
        <v>0</v>
      </c>
    </row>
    <row r="25" spans="1:16" ht="15">
      <c r="A25" s="10" t="s">
        <v>18</v>
      </c>
      <c r="B25" s="12" t="s">
        <v>31</v>
      </c>
      <c r="C25" s="15" t="s">
        <v>20</v>
      </c>
      <c r="D25" s="158">
        <v>38</v>
      </c>
      <c r="E25" s="159"/>
      <c r="F25" s="15">
        <v>1</v>
      </c>
      <c r="G25" s="15">
        <v>0</v>
      </c>
      <c r="H25" s="15">
        <v>500</v>
      </c>
      <c r="I25" s="47"/>
      <c r="J25" s="15">
        <v>175</v>
      </c>
      <c r="K25" s="47"/>
      <c r="L25" s="47"/>
      <c r="M25" s="47"/>
      <c r="N25" s="47"/>
      <c r="O25" s="14"/>
      <c r="P25" s="46">
        <f t="shared" si="0"/>
        <v>0</v>
      </c>
    </row>
    <row r="26" spans="1:16">
      <c r="A26" s="18"/>
      <c r="B26" s="21" t="s">
        <v>32</v>
      </c>
      <c r="C26" s="49"/>
      <c r="D26" s="160"/>
      <c r="E26" s="160"/>
      <c r="F26" s="34">
        <f>SUM(F10:F25)</f>
        <v>15</v>
      </c>
      <c r="G26" s="34">
        <f>SUM(G10:G25)</f>
        <v>7</v>
      </c>
      <c r="H26" s="160"/>
      <c r="I26" s="160"/>
      <c r="J26" s="160"/>
      <c r="K26" s="160"/>
      <c r="L26" s="160"/>
      <c r="M26" s="160"/>
      <c r="N26" s="160"/>
      <c r="O26" s="50"/>
      <c r="P26" s="51">
        <f>SUM(P10:P25)</f>
        <v>235.14315000000002</v>
      </c>
    </row>
    <row r="27" spans="1:16" ht="12" customHeight="1">
      <c r="A27" s="10" t="s">
        <v>18</v>
      </c>
      <c r="B27" s="23" t="s">
        <v>33</v>
      </c>
      <c r="C27" s="49"/>
      <c r="D27" s="160"/>
      <c r="E27" s="160"/>
      <c r="F27" s="2"/>
      <c r="G27" s="2"/>
      <c r="H27" s="160"/>
      <c r="I27" s="160"/>
      <c r="J27" s="160"/>
      <c r="K27" s="160"/>
      <c r="L27" s="160"/>
      <c r="M27" s="160"/>
      <c r="N27" s="160"/>
      <c r="O27" s="117"/>
      <c r="P27" s="118"/>
    </row>
    <row r="28" spans="1:16">
      <c r="A28" s="11"/>
      <c r="B28" s="24" t="s">
        <v>89</v>
      </c>
      <c r="C28" s="15" t="s">
        <v>36</v>
      </c>
      <c r="D28" s="158" t="s">
        <v>35</v>
      </c>
      <c r="E28" s="159"/>
      <c r="F28" s="15">
        <v>0</v>
      </c>
      <c r="G28" s="15">
        <v>0</v>
      </c>
      <c r="H28" s="15">
        <v>650</v>
      </c>
      <c r="I28" s="47"/>
      <c r="J28" s="47"/>
      <c r="K28" s="15"/>
      <c r="L28" s="15">
        <v>1400</v>
      </c>
      <c r="M28" s="47"/>
      <c r="N28" s="47"/>
      <c r="O28" s="14"/>
      <c r="P28" s="46">
        <f>SUM(H28:O28)*G28*0.025149</f>
        <v>0</v>
      </c>
    </row>
    <row r="29" spans="1:16">
      <c r="A29" s="100"/>
      <c r="B29" s="101" t="s">
        <v>90</v>
      </c>
      <c r="C29" s="54" t="s">
        <v>34</v>
      </c>
      <c r="D29" s="158" t="s">
        <v>93</v>
      </c>
      <c r="E29" s="159"/>
      <c r="F29" s="15">
        <v>0</v>
      </c>
      <c r="G29" s="15">
        <v>0</v>
      </c>
      <c r="H29" s="15">
        <v>700</v>
      </c>
      <c r="I29" s="47"/>
      <c r="J29" s="47"/>
      <c r="K29" s="15"/>
      <c r="L29" s="15">
        <v>1400</v>
      </c>
      <c r="M29" s="47"/>
      <c r="N29" s="47"/>
      <c r="O29" s="14"/>
      <c r="P29" s="46">
        <f>SUM(H29:O29)*G29*0.025149</f>
        <v>0</v>
      </c>
    </row>
    <row r="30" spans="1:16">
      <c r="A30" s="18"/>
      <c r="B30" s="25" t="s">
        <v>37</v>
      </c>
      <c r="C30" s="117"/>
      <c r="D30" s="117"/>
      <c r="E30" s="2"/>
      <c r="F30" s="34">
        <v>0</v>
      </c>
      <c r="G30" s="34">
        <f>SUM(G28:G28)</f>
        <v>0</v>
      </c>
      <c r="H30" s="117"/>
      <c r="I30" s="117"/>
      <c r="J30" s="117"/>
      <c r="K30" s="117"/>
      <c r="L30" s="117"/>
      <c r="M30" s="117"/>
      <c r="N30" s="117"/>
      <c r="O30" s="50"/>
      <c r="P30" s="51">
        <f>SUM(P28:P28)</f>
        <v>0</v>
      </c>
    </row>
    <row r="31" spans="1:16" ht="12" customHeight="1">
      <c r="A31" s="10" t="s">
        <v>18</v>
      </c>
      <c r="B31" s="9" t="s">
        <v>57</v>
      </c>
      <c r="C31" s="160"/>
      <c r="D31" s="160"/>
      <c r="E31" s="49"/>
      <c r="F31" s="49"/>
      <c r="G31" s="49"/>
      <c r="H31" s="160"/>
      <c r="I31" s="160"/>
      <c r="J31" s="160"/>
      <c r="K31" s="160"/>
      <c r="L31" s="160"/>
      <c r="M31" s="160"/>
      <c r="N31" s="160"/>
      <c r="O31" s="117"/>
      <c r="P31" s="118"/>
    </row>
    <row r="32" spans="1:16">
      <c r="A32" s="11"/>
      <c r="B32" s="12" t="s">
        <v>39</v>
      </c>
      <c r="C32" s="15" t="s">
        <v>40</v>
      </c>
      <c r="D32" s="158">
        <v>2</v>
      </c>
      <c r="E32" s="165"/>
      <c r="F32" s="15">
        <v>0</v>
      </c>
      <c r="G32" s="15">
        <v>0</v>
      </c>
      <c r="H32" s="15">
        <v>500</v>
      </c>
      <c r="I32" s="47"/>
      <c r="J32" s="47"/>
      <c r="K32" s="47"/>
      <c r="L32" s="15">
        <v>375</v>
      </c>
      <c r="M32" s="47"/>
      <c r="N32" s="47"/>
      <c r="O32" s="14"/>
      <c r="P32" s="46">
        <f>SUM(H32:O32)*G32*0.025149</f>
        <v>0</v>
      </c>
    </row>
    <row r="33" spans="1:16">
      <c r="A33" s="11"/>
      <c r="B33" s="97" t="s">
        <v>85</v>
      </c>
      <c r="C33" s="15" t="s">
        <v>40</v>
      </c>
      <c r="D33" s="158">
        <v>6</v>
      </c>
      <c r="E33" s="159"/>
      <c r="F33" s="15">
        <v>2</v>
      </c>
      <c r="G33" s="15">
        <v>0</v>
      </c>
      <c r="H33" s="15">
        <v>500</v>
      </c>
      <c r="I33" s="47"/>
      <c r="J33" s="47"/>
      <c r="K33" s="47"/>
      <c r="L33" s="15"/>
      <c r="M33" s="47"/>
      <c r="N33" s="47"/>
      <c r="O33" s="14"/>
      <c r="P33" s="46">
        <f t="shared" ref="P33:P35" si="3">SUM(H33:O33)*G33*0.025149</f>
        <v>0</v>
      </c>
    </row>
    <row r="34" spans="1:16" s="29" customFormat="1" ht="15">
      <c r="A34" s="92"/>
      <c r="B34" s="52" t="s">
        <v>58</v>
      </c>
      <c r="C34" s="15" t="s">
        <v>40</v>
      </c>
      <c r="D34" s="173">
        <v>6</v>
      </c>
      <c r="E34" s="165"/>
      <c r="F34" s="15">
        <v>1</v>
      </c>
      <c r="G34" s="53">
        <v>0</v>
      </c>
      <c r="H34" s="15">
        <v>500</v>
      </c>
      <c r="I34" s="53"/>
      <c r="J34" s="53"/>
      <c r="K34" s="53"/>
      <c r="L34" s="53"/>
      <c r="M34" s="53"/>
      <c r="N34" s="31"/>
      <c r="O34" s="31"/>
      <c r="P34" s="46">
        <f t="shared" si="3"/>
        <v>0</v>
      </c>
    </row>
    <row r="35" spans="1:16" s="29" customFormat="1">
      <c r="A35" s="30"/>
      <c r="B35" s="52" t="s">
        <v>59</v>
      </c>
      <c r="C35" s="15" t="s">
        <v>40</v>
      </c>
      <c r="D35" s="173">
        <v>6</v>
      </c>
      <c r="E35" s="165"/>
      <c r="F35" s="39">
        <v>4</v>
      </c>
      <c r="G35" s="15">
        <v>2</v>
      </c>
      <c r="H35" s="15">
        <v>500</v>
      </c>
      <c r="I35" s="53"/>
      <c r="J35" s="39"/>
      <c r="K35" s="53"/>
      <c r="L35" s="53"/>
      <c r="M35" s="53"/>
      <c r="N35" s="31"/>
      <c r="O35" s="31"/>
      <c r="P35" s="46">
        <f t="shared" si="3"/>
        <v>25.149000000000001</v>
      </c>
    </row>
    <row r="36" spans="1:16" s="29" customFormat="1">
      <c r="A36" s="33"/>
      <c r="B36" s="164" t="s">
        <v>38</v>
      </c>
      <c r="C36" s="164"/>
      <c r="D36" s="164"/>
      <c r="F36" s="34">
        <f>SUM(F32:F35)</f>
        <v>7</v>
      </c>
      <c r="G36" s="34">
        <f>SUM(G32:G35)</f>
        <v>2</v>
      </c>
      <c r="H36" s="161"/>
      <c r="I36" s="161"/>
      <c r="J36" s="161"/>
      <c r="K36" s="161"/>
      <c r="L36" s="161"/>
      <c r="M36" s="161"/>
      <c r="N36" s="161"/>
      <c r="O36" s="161"/>
      <c r="P36" s="51">
        <f>SUM(P32:P35)</f>
        <v>25.149000000000001</v>
      </c>
    </row>
    <row r="37" spans="1:16" s="29" customFormat="1" ht="6.75" customHeight="1">
      <c r="A37" s="171"/>
      <c r="B37" s="35"/>
      <c r="C37" s="161"/>
      <c r="D37" s="161"/>
      <c r="E37" s="161"/>
      <c r="F37" s="161"/>
      <c r="G37" s="28"/>
      <c r="H37" s="171"/>
      <c r="I37" s="162"/>
      <c r="J37" s="162"/>
      <c r="K37" s="162"/>
      <c r="L37" s="162"/>
      <c r="M37" s="162"/>
      <c r="N37" s="162"/>
      <c r="O37" s="162"/>
      <c r="P37" s="162"/>
    </row>
    <row r="38" spans="1:16" s="29" customFormat="1" ht="15">
      <c r="A38" s="172"/>
      <c r="B38" s="37"/>
      <c r="C38" s="166" t="s">
        <v>56</v>
      </c>
      <c r="D38" s="167"/>
      <c r="E38" s="168" t="s">
        <v>30</v>
      </c>
      <c r="F38" s="168"/>
      <c r="G38" s="169"/>
      <c r="H38" s="172"/>
      <c r="I38" s="163"/>
      <c r="J38" s="163"/>
      <c r="K38" s="163"/>
      <c r="L38" s="163"/>
      <c r="M38" s="163"/>
      <c r="N38" s="163"/>
      <c r="O38" s="163"/>
      <c r="P38" s="163"/>
    </row>
    <row r="39" spans="1:16" s="29" customFormat="1">
      <c r="A39" s="36"/>
      <c r="C39" s="174" t="s">
        <v>20</v>
      </c>
      <c r="D39" s="175"/>
      <c r="E39" s="176"/>
      <c r="F39" s="32">
        <f>F26</f>
        <v>15</v>
      </c>
      <c r="G39" s="32">
        <f>G26</f>
        <v>7</v>
      </c>
      <c r="H39" s="172"/>
      <c r="I39" s="163"/>
      <c r="J39" s="163"/>
      <c r="K39" s="163"/>
    </row>
    <row r="40" spans="1:16" s="29" customFormat="1">
      <c r="A40" s="36"/>
      <c r="C40" s="174" t="s">
        <v>34</v>
      </c>
      <c r="D40" s="175"/>
      <c r="E40" s="176"/>
      <c r="F40" s="32">
        <f>F30</f>
        <v>0</v>
      </c>
      <c r="G40" s="32">
        <f>G30</f>
        <v>0</v>
      </c>
      <c r="H40" s="172"/>
      <c r="I40" s="163"/>
      <c r="J40" s="163"/>
      <c r="K40" s="163"/>
    </row>
    <row r="41" spans="1:16" s="29" customFormat="1">
      <c r="A41" s="36"/>
      <c r="C41" s="177" t="s">
        <v>40</v>
      </c>
      <c r="D41" s="178"/>
      <c r="E41" s="179"/>
      <c r="F41" s="71">
        <f>F36</f>
        <v>7</v>
      </c>
      <c r="G41" s="71">
        <f>G36</f>
        <v>2</v>
      </c>
      <c r="H41" s="36"/>
      <c r="I41" s="38"/>
      <c r="J41" s="38"/>
      <c r="K41" s="38"/>
    </row>
    <row r="42" spans="1:16">
      <c r="A42" s="48"/>
      <c r="B42" s="48"/>
      <c r="C42" s="68" t="s">
        <v>41</v>
      </c>
      <c r="D42" s="68"/>
      <c r="E42" s="68"/>
      <c r="F42" s="55">
        <f>SUM(F39:F41)</f>
        <v>22</v>
      </c>
      <c r="G42" s="55">
        <f>SUM(G39:G41)</f>
        <v>9</v>
      </c>
      <c r="H42" s="48"/>
      <c r="I42" s="48"/>
      <c r="J42" s="48"/>
      <c r="K42" s="48"/>
      <c r="L42" s="48"/>
      <c r="M42" s="48"/>
      <c r="N42" s="48"/>
      <c r="O42" s="48"/>
      <c r="P42" s="56">
        <f>P26+P30+P36</f>
        <v>260.29214999999999</v>
      </c>
    </row>
    <row r="43" spans="1:16" ht="13.5">
      <c r="A43" s="20"/>
    </row>
    <row r="45" spans="1:16">
      <c r="B45" s="115" t="s">
        <v>104</v>
      </c>
      <c r="L45" s="170" t="s">
        <v>105</v>
      </c>
      <c r="M45" s="170"/>
      <c r="N45" s="170"/>
      <c r="O45" s="170"/>
      <c r="P45" s="170"/>
    </row>
    <row r="46" spans="1:16">
      <c r="B46" s="115" t="s">
        <v>88</v>
      </c>
      <c r="L46" s="170" t="s">
        <v>106</v>
      </c>
      <c r="M46" s="170"/>
      <c r="N46" s="170"/>
      <c r="O46" s="170"/>
      <c r="P46" s="170"/>
    </row>
    <row r="47" spans="1:16">
      <c r="B47" s="29"/>
      <c r="L47" s="38"/>
      <c r="M47" s="38"/>
      <c r="N47" s="38"/>
      <c r="O47" s="38"/>
      <c r="P47" s="38"/>
    </row>
  </sheetData>
  <mergeCells count="86">
    <mergeCell ref="L45:P45"/>
    <mergeCell ref="L46:P46"/>
    <mergeCell ref="A37:A38"/>
    <mergeCell ref="J36:K36"/>
    <mergeCell ref="D34:E34"/>
    <mergeCell ref="D35:E35"/>
    <mergeCell ref="P37:P38"/>
    <mergeCell ref="C39:E39"/>
    <mergeCell ref="H39:I39"/>
    <mergeCell ref="J39:K39"/>
    <mergeCell ref="E37:F37"/>
    <mergeCell ref="H37:I38"/>
    <mergeCell ref="C41:E41"/>
    <mergeCell ref="C40:E40"/>
    <mergeCell ref="H40:I40"/>
    <mergeCell ref="J40:K40"/>
    <mergeCell ref="D33:E33"/>
    <mergeCell ref="D29:E29"/>
    <mergeCell ref="L36:O36"/>
    <mergeCell ref="L37:O38"/>
    <mergeCell ref="J37:K38"/>
    <mergeCell ref="B36:D36"/>
    <mergeCell ref="H36:I36"/>
    <mergeCell ref="D32:E32"/>
    <mergeCell ref="C38:D38"/>
    <mergeCell ref="E38:G38"/>
    <mergeCell ref="L31:N31"/>
    <mergeCell ref="C31:D31"/>
    <mergeCell ref="O31:P31"/>
    <mergeCell ref="H31:I31"/>
    <mergeCell ref="J31:K31"/>
    <mergeCell ref="C37:D37"/>
    <mergeCell ref="H26:I26"/>
    <mergeCell ref="H27:I27"/>
    <mergeCell ref="H30:I30"/>
    <mergeCell ref="D25:E25"/>
    <mergeCell ref="L26:N26"/>
    <mergeCell ref="L27:N27"/>
    <mergeCell ref="L30:N30"/>
    <mergeCell ref="D26:E26"/>
    <mergeCell ref="D27:E27"/>
    <mergeCell ref="J26:K26"/>
    <mergeCell ref="J27:K27"/>
    <mergeCell ref="J30:K30"/>
    <mergeCell ref="D28:E28"/>
    <mergeCell ref="C30:D30"/>
    <mergeCell ref="D23:E23"/>
    <mergeCell ref="D24:E24"/>
    <mergeCell ref="D17:E17"/>
    <mergeCell ref="D18:E18"/>
    <mergeCell ref="D19:E19"/>
    <mergeCell ref="D21:E21"/>
    <mergeCell ref="D10:E10"/>
    <mergeCell ref="D22:E22"/>
    <mergeCell ref="D11:E11"/>
    <mergeCell ref="B8:D8"/>
    <mergeCell ref="D13:E13"/>
    <mergeCell ref="D16:E16"/>
    <mergeCell ref="D14:E14"/>
    <mergeCell ref="D20:E20"/>
    <mergeCell ref="D15:E15"/>
    <mergeCell ref="M6:M7"/>
    <mergeCell ref="N6:N7"/>
    <mergeCell ref="A5:A7"/>
    <mergeCell ref="B9:D9"/>
    <mergeCell ref="E5:E7"/>
    <mergeCell ref="H8:I8"/>
    <mergeCell ref="H9:I9"/>
    <mergeCell ref="J8:N8"/>
    <mergeCell ref="J9:N9"/>
    <mergeCell ref="O27:P27"/>
    <mergeCell ref="D12:E12"/>
    <mergeCell ref="A1:P1"/>
    <mergeCell ref="A2:P2"/>
    <mergeCell ref="B4:D4"/>
    <mergeCell ref="B5:B7"/>
    <mergeCell ref="C5:D7"/>
    <mergeCell ref="F5:G6"/>
    <mergeCell ref="H4:I4"/>
    <mergeCell ref="H5:I6"/>
    <mergeCell ref="O5:O7"/>
    <mergeCell ref="P5:P7"/>
    <mergeCell ref="J4:N4"/>
    <mergeCell ref="J5:K6"/>
    <mergeCell ref="L5:N5"/>
    <mergeCell ref="L6:L7"/>
  </mergeCells>
  <phoneticPr fontId="11" type="noConversion"/>
  <pageMargins left="0.35433070866141736" right="0.19685039370078741" top="0" bottom="3.937007874015748E-2" header="0.23622047244094491" footer="0.1968503937007874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opLeftCell="A6" workbookViewId="0">
      <selection sqref="A1:M34"/>
    </sheetView>
  </sheetViews>
  <sheetFormatPr defaultRowHeight="12.75"/>
  <cols>
    <col min="1" max="1" width="10.42578125" style="29" customWidth="1"/>
    <col min="2" max="2" width="35" style="29" customWidth="1"/>
    <col min="3" max="3" width="6.5703125" style="29" customWidth="1"/>
    <col min="4" max="4" width="5.5703125" style="29" customWidth="1"/>
    <col min="5" max="5" width="5.85546875" style="29" customWidth="1"/>
    <col min="6" max="7" width="7.140625" style="29" customWidth="1"/>
    <col min="8" max="8" width="5.7109375" style="29" customWidth="1"/>
    <col min="9" max="9" width="8" style="29" customWidth="1"/>
    <col min="10" max="10" width="8.28515625" style="29" customWidth="1"/>
    <col min="11" max="12" width="8" style="29" customWidth="1"/>
    <col min="13" max="13" width="20.85546875" style="29" customWidth="1"/>
    <col min="14" max="15" width="6.5703125" style="29" customWidth="1"/>
    <col min="16" max="16" width="19" style="29" customWidth="1"/>
    <col min="17" max="16384" width="9.140625" style="29"/>
  </cols>
  <sheetData>
    <row r="1" spans="1:13" ht="14.25">
      <c r="A1" s="188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ht="15">
      <c r="A4" s="57" t="s">
        <v>61</v>
      </c>
      <c r="B4" s="58"/>
      <c r="C4" s="26"/>
      <c r="D4" s="27"/>
      <c r="E4" s="27"/>
      <c r="F4" s="27"/>
      <c r="G4" s="27"/>
      <c r="H4" s="27"/>
      <c r="I4" s="161"/>
      <c r="J4" s="161"/>
      <c r="K4" s="161"/>
      <c r="L4" s="161"/>
      <c r="M4" s="28"/>
    </row>
    <row r="5" spans="1:13">
      <c r="A5" s="189" t="s">
        <v>3</v>
      </c>
      <c r="B5" s="123" t="s">
        <v>4</v>
      </c>
      <c r="C5" s="192" t="s">
        <v>5</v>
      </c>
      <c r="D5" s="192" t="s">
        <v>43</v>
      </c>
      <c r="E5" s="151" t="s">
        <v>6</v>
      </c>
      <c r="F5" s="185" t="s">
        <v>44</v>
      </c>
      <c r="G5" s="132" t="s">
        <v>7</v>
      </c>
      <c r="H5" s="133"/>
      <c r="I5" s="195" t="s">
        <v>45</v>
      </c>
      <c r="J5" s="196"/>
      <c r="K5" s="196"/>
      <c r="L5" s="197"/>
      <c r="M5" s="67" t="s">
        <v>62</v>
      </c>
    </row>
    <row r="6" spans="1:13">
      <c r="A6" s="190"/>
      <c r="B6" s="124"/>
      <c r="C6" s="193"/>
      <c r="D6" s="193"/>
      <c r="E6" s="157"/>
      <c r="F6" s="186"/>
      <c r="G6" s="134"/>
      <c r="H6" s="135"/>
      <c r="I6" s="198" t="s">
        <v>46</v>
      </c>
      <c r="J6" s="198" t="s">
        <v>54</v>
      </c>
      <c r="K6" s="198" t="s">
        <v>55</v>
      </c>
      <c r="L6" s="198" t="s">
        <v>47</v>
      </c>
      <c r="M6" s="180" t="s">
        <v>63</v>
      </c>
    </row>
    <row r="7" spans="1:13">
      <c r="A7" s="191"/>
      <c r="B7" s="125"/>
      <c r="C7" s="194"/>
      <c r="D7" s="194"/>
      <c r="E7" s="152"/>
      <c r="F7" s="187"/>
      <c r="G7" s="12" t="s">
        <v>15</v>
      </c>
      <c r="H7" s="6" t="s">
        <v>16</v>
      </c>
      <c r="I7" s="181"/>
      <c r="J7" s="181"/>
      <c r="K7" s="181"/>
      <c r="L7" s="181"/>
      <c r="M7" s="181"/>
    </row>
    <row r="8" spans="1:13">
      <c r="A8" s="40" t="s">
        <v>17</v>
      </c>
      <c r="B8" s="116" t="s">
        <v>108</v>
      </c>
      <c r="C8" s="27"/>
      <c r="D8" s="27"/>
      <c r="E8" s="27"/>
      <c r="F8" s="27"/>
      <c r="G8" s="27"/>
      <c r="H8" s="27"/>
      <c r="I8" s="161"/>
      <c r="J8" s="161"/>
      <c r="K8" s="161"/>
      <c r="L8" s="161"/>
      <c r="M8" s="28"/>
    </row>
    <row r="9" spans="1:13">
      <c r="A9" s="41" t="s">
        <v>18</v>
      </c>
      <c r="B9" s="23" t="s">
        <v>19</v>
      </c>
      <c r="C9" s="27"/>
      <c r="D9" s="27"/>
      <c r="E9" s="27"/>
      <c r="F9" s="27"/>
      <c r="G9" s="27"/>
      <c r="H9" s="27"/>
      <c r="I9" s="161"/>
      <c r="J9" s="161"/>
      <c r="K9" s="161"/>
      <c r="L9" s="161"/>
      <c r="M9" s="28"/>
    </row>
    <row r="10" spans="1:13">
      <c r="A10" s="30"/>
      <c r="B10" s="12" t="s">
        <v>107</v>
      </c>
      <c r="C10" s="54" t="s">
        <v>20</v>
      </c>
      <c r="D10" s="39">
        <v>9</v>
      </c>
      <c r="E10" s="54">
        <v>2</v>
      </c>
      <c r="F10" s="54">
        <v>1</v>
      </c>
      <c r="G10" s="39">
        <v>1</v>
      </c>
      <c r="H10" s="39">
        <v>1</v>
      </c>
      <c r="I10" s="39">
        <v>145</v>
      </c>
      <c r="J10" s="53"/>
      <c r="K10" s="53"/>
      <c r="L10" s="53"/>
      <c r="M10" s="90">
        <f>(9500*0.079308)*H10*I10%</f>
        <v>1092.4676999999999</v>
      </c>
    </row>
    <row r="11" spans="1:13">
      <c r="A11" s="30"/>
      <c r="B11" s="12" t="s">
        <v>83</v>
      </c>
      <c r="C11" s="54" t="s">
        <v>20</v>
      </c>
      <c r="D11" s="39">
        <v>10</v>
      </c>
      <c r="E11" s="54">
        <v>5</v>
      </c>
      <c r="F11" s="54">
        <v>1</v>
      </c>
      <c r="G11" s="39">
        <v>0</v>
      </c>
      <c r="H11" s="39">
        <v>0</v>
      </c>
      <c r="I11" s="39">
        <v>135</v>
      </c>
      <c r="J11" s="53"/>
      <c r="K11" s="53"/>
      <c r="L11" s="53"/>
      <c r="M11" s="90">
        <f t="shared" ref="M11:M14" si="0">(9500*0.079308)*H11*I11%</f>
        <v>0</v>
      </c>
    </row>
    <row r="12" spans="1:13">
      <c r="A12" s="30"/>
      <c r="B12" s="12" t="s">
        <v>21</v>
      </c>
      <c r="C12" s="54" t="s">
        <v>20</v>
      </c>
      <c r="D12" s="39">
        <v>16</v>
      </c>
      <c r="E12" s="39">
        <v>3</v>
      </c>
      <c r="F12" s="104" t="s">
        <v>48</v>
      </c>
      <c r="G12" s="39">
        <v>5</v>
      </c>
      <c r="H12" s="39">
        <v>4</v>
      </c>
      <c r="I12" s="39">
        <v>60</v>
      </c>
      <c r="J12" s="53"/>
      <c r="K12" s="53"/>
      <c r="L12" s="53"/>
      <c r="M12" s="90">
        <f t="shared" si="0"/>
        <v>1808.2224000000001</v>
      </c>
    </row>
    <row r="13" spans="1:13">
      <c r="A13" s="30"/>
      <c r="B13" s="12" t="s">
        <v>23</v>
      </c>
      <c r="C13" s="39" t="s">
        <v>20</v>
      </c>
      <c r="D13" s="39">
        <v>17</v>
      </c>
      <c r="E13" s="39">
        <v>0</v>
      </c>
      <c r="F13" s="104" t="s">
        <v>49</v>
      </c>
      <c r="G13" s="39">
        <v>0</v>
      </c>
      <c r="H13" s="39">
        <v>0</v>
      </c>
      <c r="I13" s="39">
        <v>55</v>
      </c>
      <c r="J13" s="53"/>
      <c r="K13" s="53"/>
      <c r="L13" s="53"/>
      <c r="M13" s="90">
        <f t="shared" si="0"/>
        <v>0</v>
      </c>
    </row>
    <row r="14" spans="1:13">
      <c r="A14" s="30"/>
      <c r="B14" s="12" t="s">
        <v>92</v>
      </c>
      <c r="C14" s="39" t="s">
        <v>20</v>
      </c>
      <c r="D14" s="39">
        <v>17</v>
      </c>
      <c r="E14" s="39">
        <v>0</v>
      </c>
      <c r="F14" s="105" t="s">
        <v>48</v>
      </c>
      <c r="G14" s="39">
        <v>0</v>
      </c>
      <c r="H14" s="39">
        <v>0</v>
      </c>
      <c r="I14" s="39">
        <v>55</v>
      </c>
      <c r="J14" s="53"/>
      <c r="K14" s="53"/>
      <c r="L14" s="53"/>
      <c r="M14" s="90">
        <f t="shared" si="0"/>
        <v>0</v>
      </c>
    </row>
    <row r="15" spans="1:13">
      <c r="A15" s="42"/>
      <c r="B15" s="43" t="s">
        <v>50</v>
      </c>
      <c r="C15" s="27"/>
      <c r="D15" s="27"/>
      <c r="E15" s="27"/>
      <c r="F15" s="27"/>
      <c r="G15" s="63">
        <f>SUM(G10:G14)</f>
        <v>6</v>
      </c>
      <c r="H15" s="63">
        <f>SUM(H10:H14)</f>
        <v>5</v>
      </c>
      <c r="I15" s="161"/>
      <c r="J15" s="161"/>
      <c r="K15" s="161"/>
      <c r="L15" s="161"/>
      <c r="M15" s="87">
        <f>SUM(M10:M14)</f>
        <v>2900.6900999999998</v>
      </c>
    </row>
    <row r="16" spans="1:13">
      <c r="A16" s="66" t="s">
        <v>18</v>
      </c>
      <c r="B16" s="182" t="s">
        <v>33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83"/>
    </row>
    <row r="17" spans="1:16">
      <c r="A17" s="64"/>
      <c r="B17" s="12" t="s">
        <v>51</v>
      </c>
      <c r="C17" s="39" t="s">
        <v>40</v>
      </c>
      <c r="D17" s="39">
        <v>0</v>
      </c>
      <c r="E17" s="39">
        <v>4</v>
      </c>
      <c r="F17" s="106"/>
      <c r="G17" s="39">
        <v>0</v>
      </c>
      <c r="H17" s="39">
        <v>0</v>
      </c>
      <c r="I17" s="39">
        <v>61</v>
      </c>
      <c r="J17" s="53"/>
      <c r="K17" s="53"/>
      <c r="L17" s="53"/>
      <c r="M17" s="90">
        <f>(9500*0.079308)*H17*I17%</f>
        <v>0</v>
      </c>
    </row>
    <row r="18" spans="1:16">
      <c r="A18" s="64"/>
      <c r="B18" s="12" t="s">
        <v>51</v>
      </c>
      <c r="C18" s="39" t="s">
        <v>40</v>
      </c>
      <c r="D18" s="39">
        <v>0</v>
      </c>
      <c r="E18" s="39">
        <v>2</v>
      </c>
      <c r="F18" s="107" t="s">
        <v>49</v>
      </c>
      <c r="G18" s="39">
        <v>0</v>
      </c>
      <c r="H18" s="39">
        <v>0</v>
      </c>
      <c r="I18" s="39">
        <v>100</v>
      </c>
      <c r="J18" s="53"/>
      <c r="K18" s="53"/>
      <c r="L18" s="53"/>
      <c r="M18" s="90">
        <f t="shared" ref="M18:M19" si="1">(9500*0.079308)*H18*I18%</f>
        <v>0</v>
      </c>
    </row>
    <row r="19" spans="1:16">
      <c r="A19" s="64"/>
      <c r="B19" s="12" t="s">
        <v>90</v>
      </c>
      <c r="C19" s="39" t="s">
        <v>40</v>
      </c>
      <c r="D19" s="39">
        <v>0</v>
      </c>
      <c r="E19" s="39" t="s">
        <v>98</v>
      </c>
      <c r="F19" s="107"/>
      <c r="G19" s="39">
        <v>0</v>
      </c>
      <c r="H19" s="39">
        <v>0</v>
      </c>
      <c r="I19" s="39">
        <v>93</v>
      </c>
      <c r="J19" s="53"/>
      <c r="K19" s="53"/>
      <c r="L19" s="53"/>
      <c r="M19" s="90">
        <f t="shared" si="1"/>
        <v>0</v>
      </c>
    </row>
    <row r="20" spans="1:16">
      <c r="A20" s="65"/>
      <c r="B20" s="43" t="s">
        <v>50</v>
      </c>
      <c r="C20" s="62"/>
      <c r="D20" s="62"/>
      <c r="E20" s="62"/>
      <c r="F20" s="62"/>
      <c r="G20" s="63">
        <f>SUM(G17:G19)</f>
        <v>0</v>
      </c>
      <c r="H20" s="63">
        <f>SUM(H17:H19)</f>
        <v>0</v>
      </c>
      <c r="I20" s="184"/>
      <c r="J20" s="184"/>
      <c r="K20" s="184"/>
      <c r="L20" s="184"/>
      <c r="M20" s="51">
        <f>SUM(M17:M18)</f>
        <v>0</v>
      </c>
    </row>
    <row r="22" spans="1:16" ht="15">
      <c r="A22" s="19"/>
      <c r="F22" s="60" t="s">
        <v>56</v>
      </c>
      <c r="G22" s="59" t="s">
        <v>60</v>
      </c>
      <c r="H22" s="61"/>
      <c r="I22" s="44"/>
      <c r="J22" s="44"/>
    </row>
    <row r="23" spans="1:16">
      <c r="A23" s="44"/>
      <c r="B23" s="98"/>
      <c r="F23" s="13" t="s">
        <v>20</v>
      </c>
      <c r="G23" s="13">
        <f>G15</f>
        <v>6</v>
      </c>
      <c r="H23" s="13">
        <f>H15</f>
        <v>5</v>
      </c>
      <c r="J23" s="163"/>
      <c r="K23" s="163"/>
      <c r="L23" s="163"/>
      <c r="M23" s="163"/>
    </row>
    <row r="24" spans="1:16" ht="15">
      <c r="A24" s="19"/>
      <c r="B24" s="98"/>
      <c r="F24" s="13" t="s">
        <v>40</v>
      </c>
      <c r="G24" s="13">
        <f>G20</f>
        <v>0</v>
      </c>
      <c r="H24" s="93">
        <f>H20</f>
        <v>0</v>
      </c>
      <c r="J24" s="163"/>
      <c r="K24" s="163"/>
      <c r="L24" s="163"/>
      <c r="M24" s="163"/>
    </row>
    <row r="25" spans="1:16">
      <c r="F25" s="13" t="s">
        <v>52</v>
      </c>
      <c r="G25" s="13"/>
      <c r="H25" s="13"/>
    </row>
    <row r="26" spans="1:16">
      <c r="A26" s="19"/>
    </row>
    <row r="27" spans="1:16" customFormat="1">
      <c r="A27" s="48"/>
      <c r="B27" s="22" t="s">
        <v>41</v>
      </c>
      <c r="C27" s="48"/>
      <c r="D27" s="48"/>
      <c r="E27" s="48"/>
      <c r="F27" s="48"/>
      <c r="G27" s="55">
        <f>SUM(G23:G25)</f>
        <v>6</v>
      </c>
      <c r="H27" s="55">
        <f>SUM(H23:H25)</f>
        <v>5</v>
      </c>
      <c r="I27" s="48"/>
      <c r="J27" s="48"/>
      <c r="K27" s="48"/>
      <c r="L27" s="48"/>
      <c r="M27" s="91">
        <f>M15+M20</f>
        <v>2900.6900999999998</v>
      </c>
      <c r="N27" s="29"/>
      <c r="O27" s="29"/>
      <c r="P27" s="29"/>
    </row>
    <row r="29" spans="1:16">
      <c r="A29" s="19"/>
    </row>
    <row r="31" spans="1:16">
      <c r="A31" s="19"/>
      <c r="B31" s="115" t="s">
        <v>104</v>
      </c>
      <c r="I31" s="170" t="s">
        <v>105</v>
      </c>
      <c r="J31" s="170"/>
      <c r="K31" s="170"/>
      <c r="L31" s="170"/>
      <c r="M31" s="170"/>
    </row>
    <row r="32" spans="1:16">
      <c r="B32" s="115" t="s">
        <v>88</v>
      </c>
      <c r="I32" s="170" t="s">
        <v>106</v>
      </c>
      <c r="J32" s="170"/>
      <c r="K32" s="170"/>
      <c r="L32" s="170"/>
      <c r="M32" s="170"/>
    </row>
    <row r="33" spans="1:1" ht="15">
      <c r="A33" s="45"/>
    </row>
  </sheetData>
  <mergeCells count="25">
    <mergeCell ref="I31:M31"/>
    <mergeCell ref="I32:M32"/>
    <mergeCell ref="A1:M1"/>
    <mergeCell ref="A2:M2"/>
    <mergeCell ref="A5:A7"/>
    <mergeCell ref="B5:B7"/>
    <mergeCell ref="C5:C7"/>
    <mergeCell ref="D5:D7"/>
    <mergeCell ref="I4:L4"/>
    <mergeCell ref="I5:L5"/>
    <mergeCell ref="I6:I7"/>
    <mergeCell ref="J6:J7"/>
    <mergeCell ref="K6:K7"/>
    <mergeCell ref="L6:L7"/>
    <mergeCell ref="I9:L9"/>
    <mergeCell ref="I15:L15"/>
    <mergeCell ref="M6:M7"/>
    <mergeCell ref="J23:M23"/>
    <mergeCell ref="J24:M24"/>
    <mergeCell ref="B16:M16"/>
    <mergeCell ref="I20:L20"/>
    <mergeCell ref="I8:L8"/>
    <mergeCell ref="E5:E7"/>
    <mergeCell ref="F5:F7"/>
    <mergeCell ref="G5:H6"/>
  </mergeCells>
  <phoneticPr fontId="11" type="noConversion"/>
  <pageMargins left="0.74803149606299213" right="0.74803149606299213" top="0.95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>
      <selection sqref="A1:J28"/>
    </sheetView>
  </sheetViews>
  <sheetFormatPr defaultRowHeight="12.75"/>
  <cols>
    <col min="1" max="1" width="40.42578125" style="29" customWidth="1"/>
    <col min="2" max="2" width="9.42578125" style="29" customWidth="1"/>
    <col min="3" max="3" width="8.5703125" style="29" customWidth="1"/>
    <col min="4" max="4" width="11.42578125" style="29" customWidth="1"/>
    <col min="5" max="5" width="9" style="29" customWidth="1"/>
    <col min="6" max="6" width="8.140625" style="29" customWidth="1"/>
    <col min="7" max="7" width="7.85546875" style="29" bestFit="1" customWidth="1"/>
    <col min="8" max="8" width="11.140625" style="29" customWidth="1"/>
    <col min="9" max="9" width="23.85546875" style="29" customWidth="1"/>
    <col min="10" max="10" width="8.140625" style="29" customWidth="1"/>
    <col min="11" max="11" width="8" style="29" customWidth="1"/>
    <col min="12" max="12" width="20" style="29" customWidth="1"/>
    <col min="13" max="13" width="20.85546875" style="29" customWidth="1"/>
    <col min="14" max="15" width="6.5703125" style="29" customWidth="1"/>
    <col min="16" max="16" width="19" style="29" customWidth="1"/>
    <col min="17" max="16384" width="9.140625" style="29"/>
  </cols>
  <sheetData>
    <row r="1" spans="1:16" ht="15" customHeight="1">
      <c r="A1" s="188" t="s">
        <v>65</v>
      </c>
      <c r="B1" s="188"/>
      <c r="C1" s="188"/>
      <c r="D1" s="188"/>
      <c r="E1" s="188"/>
      <c r="F1" s="188"/>
      <c r="G1" s="188"/>
      <c r="H1" s="188"/>
      <c r="I1" s="188"/>
      <c r="P1" s="38"/>
    </row>
    <row r="2" spans="1:16">
      <c r="B2" s="72"/>
      <c r="C2" s="72"/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4.25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73"/>
      <c r="K3" s="73"/>
      <c r="L3" s="72"/>
      <c r="M3" s="72"/>
      <c r="N3" s="73"/>
      <c r="O3" s="73"/>
      <c r="P3" s="73"/>
    </row>
    <row r="4" spans="1:16">
      <c r="A4" s="72"/>
      <c r="B4" s="72"/>
      <c r="C4" s="72"/>
      <c r="D4" s="72"/>
      <c r="E4" s="72"/>
      <c r="F4" s="74"/>
      <c r="G4" s="75"/>
      <c r="H4" s="76"/>
      <c r="I4" s="72"/>
      <c r="J4" s="73"/>
      <c r="K4" s="73"/>
      <c r="L4" s="73"/>
    </row>
    <row r="5" spans="1:16" ht="15">
      <c r="A5" s="88" t="s">
        <v>67</v>
      </c>
      <c r="B5" s="26"/>
      <c r="C5" s="26"/>
      <c r="D5" s="27"/>
      <c r="E5" s="27"/>
      <c r="F5" s="27"/>
      <c r="G5" s="27"/>
      <c r="H5" s="77"/>
      <c r="I5" s="28"/>
    </row>
    <row r="6" spans="1:16" ht="9" customHeight="1">
      <c r="A6" s="78"/>
      <c r="B6" s="79"/>
      <c r="C6" s="79"/>
      <c r="D6" s="80"/>
      <c r="E6" s="80"/>
      <c r="F6" s="69"/>
      <c r="G6" s="81"/>
      <c r="I6" s="80"/>
    </row>
    <row r="7" spans="1:16" ht="25.5" customHeight="1">
      <c r="A7" s="203" t="s">
        <v>68</v>
      </c>
      <c r="B7" s="199" t="s">
        <v>69</v>
      </c>
      <c r="C7" s="201" t="s">
        <v>5</v>
      </c>
      <c r="D7" s="201" t="s">
        <v>43</v>
      </c>
      <c r="E7" s="201" t="s">
        <v>6</v>
      </c>
      <c r="F7" s="205" t="s">
        <v>7</v>
      </c>
      <c r="G7" s="206"/>
      <c r="H7" s="82" t="s">
        <v>70</v>
      </c>
      <c r="I7" s="199" t="s">
        <v>71</v>
      </c>
    </row>
    <row r="8" spans="1:16" ht="15.75" customHeight="1">
      <c r="A8" s="204"/>
      <c r="B8" s="200"/>
      <c r="C8" s="202"/>
      <c r="D8" s="202"/>
      <c r="E8" s="202"/>
      <c r="F8" s="70" t="s">
        <v>15</v>
      </c>
      <c r="G8" s="15" t="s">
        <v>16</v>
      </c>
      <c r="H8" s="83" t="s">
        <v>72</v>
      </c>
      <c r="I8" s="200"/>
    </row>
    <row r="9" spans="1:16">
      <c r="A9" s="40" t="s">
        <v>17</v>
      </c>
      <c r="B9" s="116" t="s">
        <v>103</v>
      </c>
      <c r="C9" s="27"/>
      <c r="D9" s="27"/>
      <c r="E9" s="27"/>
      <c r="F9" s="27"/>
      <c r="G9" s="27"/>
      <c r="H9" s="27"/>
      <c r="I9" s="61"/>
      <c r="M9" s="38"/>
    </row>
    <row r="10" spans="1:16">
      <c r="A10" s="182" t="s">
        <v>73</v>
      </c>
      <c r="B10" s="156"/>
      <c r="C10" s="156"/>
      <c r="D10" s="156"/>
      <c r="E10" s="156"/>
      <c r="F10" s="156"/>
      <c r="G10" s="156"/>
      <c r="H10" s="156"/>
      <c r="I10" s="183"/>
    </row>
    <row r="11" spans="1:16">
      <c r="A11" s="12" t="s">
        <v>23</v>
      </c>
      <c r="B11" s="84" t="s">
        <v>99</v>
      </c>
      <c r="C11" s="84" t="s">
        <v>74</v>
      </c>
      <c r="D11" s="15" t="s">
        <v>75</v>
      </c>
      <c r="E11" s="31"/>
      <c r="F11" s="15">
        <v>0</v>
      </c>
      <c r="G11" s="15">
        <v>0</v>
      </c>
      <c r="H11" s="15">
        <v>50</v>
      </c>
      <c r="I11" s="102">
        <f>9500*0.079308*G11*H11%</f>
        <v>0</v>
      </c>
      <c r="L11" s="85"/>
    </row>
    <row r="12" spans="1:16">
      <c r="A12" s="24" t="s">
        <v>100</v>
      </c>
      <c r="B12" s="84" t="s">
        <v>99</v>
      </c>
      <c r="C12" s="84" t="s">
        <v>74</v>
      </c>
      <c r="D12" s="15" t="s">
        <v>76</v>
      </c>
      <c r="E12" s="15" t="s">
        <v>77</v>
      </c>
      <c r="F12" s="15">
        <v>2</v>
      </c>
      <c r="G12" s="54">
        <v>0</v>
      </c>
      <c r="H12" s="15">
        <v>48</v>
      </c>
      <c r="I12" s="102">
        <f t="shared" ref="I12:I15" si="0">9500*0.079308*G12*H12%</f>
        <v>0</v>
      </c>
    </row>
    <row r="13" spans="1:16">
      <c r="A13" s="24" t="s">
        <v>78</v>
      </c>
      <c r="B13" s="84" t="s">
        <v>99</v>
      </c>
      <c r="C13" s="84" t="s">
        <v>74</v>
      </c>
      <c r="D13" s="15" t="s">
        <v>76</v>
      </c>
      <c r="E13" s="99"/>
      <c r="F13" s="15">
        <v>3</v>
      </c>
      <c r="G13" s="15">
        <v>2</v>
      </c>
      <c r="H13" s="15">
        <v>49</v>
      </c>
      <c r="I13" s="102">
        <f t="shared" si="0"/>
        <v>738.35748000000001</v>
      </c>
    </row>
    <row r="14" spans="1:16" ht="15">
      <c r="A14" s="24" t="s">
        <v>102</v>
      </c>
      <c r="B14" s="84" t="s">
        <v>101</v>
      </c>
      <c r="C14" s="84" t="s">
        <v>74</v>
      </c>
      <c r="D14" s="17" t="s">
        <v>80</v>
      </c>
      <c r="E14" s="110" t="s">
        <v>77</v>
      </c>
      <c r="F14" s="15">
        <v>2</v>
      </c>
      <c r="G14" s="15">
        <v>0</v>
      </c>
      <c r="H14" s="15">
        <v>44</v>
      </c>
      <c r="I14" s="102">
        <f t="shared" si="0"/>
        <v>0</v>
      </c>
    </row>
    <row r="15" spans="1:16">
      <c r="A15" s="24" t="s">
        <v>79</v>
      </c>
      <c r="B15" s="84" t="s">
        <v>101</v>
      </c>
      <c r="C15" s="84" t="s">
        <v>74</v>
      </c>
      <c r="D15" s="15" t="s">
        <v>80</v>
      </c>
      <c r="E15" s="15"/>
      <c r="F15" s="15">
        <v>2</v>
      </c>
      <c r="G15" s="15">
        <v>2</v>
      </c>
      <c r="H15" s="15">
        <v>45</v>
      </c>
      <c r="I15" s="102">
        <f t="shared" si="0"/>
        <v>678.0834000000001</v>
      </c>
    </row>
    <row r="16" spans="1:16">
      <c r="A16" s="86" t="s">
        <v>81</v>
      </c>
      <c r="B16" s="27"/>
      <c r="C16" s="27"/>
      <c r="D16" s="27"/>
      <c r="E16" s="27"/>
      <c r="F16" s="34">
        <f>SUM(F11:F15)</f>
        <v>9</v>
      </c>
      <c r="G16" s="34">
        <f>SUM(G11:G15)</f>
        <v>4</v>
      </c>
      <c r="H16" s="27"/>
      <c r="I16" s="103">
        <f>SUM(I11:I15)</f>
        <v>1416.4408800000001</v>
      </c>
    </row>
    <row r="17" spans="1:10">
      <c r="A17" s="111"/>
      <c r="B17" s="108"/>
      <c r="C17" s="108"/>
      <c r="D17" s="108"/>
      <c r="E17" s="108"/>
      <c r="F17" s="112"/>
      <c r="G17" s="112"/>
      <c r="H17" s="108"/>
      <c r="I17" s="113"/>
    </row>
    <row r="18" spans="1:10">
      <c r="A18" s="96"/>
      <c r="I18" s="94"/>
    </row>
    <row r="19" spans="1:10" ht="14.25">
      <c r="A19" s="88" t="s">
        <v>82</v>
      </c>
      <c r="B19" s="77"/>
      <c r="C19" s="77"/>
      <c r="D19" s="77"/>
      <c r="E19" s="77"/>
      <c r="F19" s="89">
        <f>F16</f>
        <v>9</v>
      </c>
      <c r="G19" s="89">
        <f>G16</f>
        <v>4</v>
      </c>
      <c r="H19" s="77"/>
      <c r="I19" s="95">
        <f>I16</f>
        <v>1416.4408800000001</v>
      </c>
    </row>
    <row r="22" spans="1:10">
      <c r="A22" s="98"/>
      <c r="G22" s="163"/>
      <c r="H22" s="163"/>
      <c r="I22" s="163"/>
      <c r="J22" s="163"/>
    </row>
    <row r="23" spans="1:10">
      <c r="A23" s="98"/>
      <c r="G23" s="163"/>
      <c r="H23" s="163"/>
      <c r="I23" s="163"/>
      <c r="J23" s="163"/>
    </row>
    <row r="24" spans="1:10">
      <c r="A24" s="115" t="s">
        <v>104</v>
      </c>
      <c r="E24" s="170" t="s">
        <v>105</v>
      </c>
      <c r="F24" s="170"/>
      <c r="G24" s="170"/>
      <c r="H24" s="170"/>
      <c r="I24" s="170"/>
    </row>
    <row r="25" spans="1:10">
      <c r="A25" s="109" t="s">
        <v>88</v>
      </c>
      <c r="E25" s="170" t="s">
        <v>106</v>
      </c>
      <c r="F25" s="170"/>
      <c r="G25" s="170"/>
      <c r="H25" s="170"/>
      <c r="I25" s="170"/>
    </row>
  </sheetData>
  <mergeCells count="14">
    <mergeCell ref="E24:I24"/>
    <mergeCell ref="E25:I25"/>
    <mergeCell ref="A1:I1"/>
    <mergeCell ref="A3:I3"/>
    <mergeCell ref="B7:B8"/>
    <mergeCell ref="C7:C8"/>
    <mergeCell ref="D7:D8"/>
    <mergeCell ref="E7:E8"/>
    <mergeCell ref="I7:I8"/>
    <mergeCell ref="G22:J22"/>
    <mergeCell ref="G23:J23"/>
    <mergeCell ref="A10:I10"/>
    <mergeCell ref="A7:A8"/>
    <mergeCell ref="F7:G7"/>
  </mergeCells>
  <phoneticPr fontId="11" type="noConversion"/>
  <pageMargins left="0.75" right="0.75" top="1" bottom="1" header="0.5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kullanici</dc:creator>
  <cp:lastModifiedBy>kullanici</cp:lastModifiedBy>
  <cp:lastPrinted>2015-01-21T09:49:08Z</cp:lastPrinted>
  <dcterms:created xsi:type="dcterms:W3CDTF">2007-04-18T14:07:35Z</dcterms:created>
  <dcterms:modified xsi:type="dcterms:W3CDTF">2015-01-21T09:57:30Z</dcterms:modified>
</cp:coreProperties>
</file>