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3935" yWindow="375" windowWidth="14205" windowHeight="11760" tabRatio="707" activeTab="0"/>
  </bookViews>
  <sheets>
    <sheet name="1.1." sheetId="1" r:id="rId1"/>
    <sheet name="1.2." sheetId="2" r:id="rId2"/>
    <sheet name="2.1." sheetId="3" r:id="rId3"/>
    <sheet name="2.2." sheetId="4" r:id="rId4"/>
    <sheet name="3.1." sheetId="5" r:id="rId5"/>
    <sheet name="3.2." sheetId="6" r:id="rId6"/>
    <sheet name="4.1." sheetId="7" r:id="rId7"/>
    <sheet name="4.2." sheetId="8" r:id="rId8"/>
    <sheet name="5.1." sheetId="9" r:id="rId9"/>
    <sheet name="5.2." sheetId="10" r:id="rId10"/>
    <sheet name="8.1." sheetId="11" r:id="rId11"/>
    <sheet name="8.2." sheetId="12" r:id="rId12"/>
    <sheet name="18.1." sheetId="13" r:id="rId13"/>
    <sheet name="18.2." sheetId="14" r:id="rId14"/>
    <sheet name="19.1." sheetId="15" r:id="rId15"/>
    <sheet name="19.2." sheetId="16" r:id="rId16"/>
    <sheet name="Sayfa1" sheetId="17" r:id="rId17"/>
    <sheet name="Sayfa2" sheetId="18" r:id="rId18"/>
    <sheet name="Sayfa3" sheetId="19" r:id="rId19"/>
    <sheet name="Sayfa4" sheetId="20" r:id="rId20"/>
    <sheet name="Sayfa5" sheetId="21" r:id="rId21"/>
    <sheet name="Sayfa6" sheetId="22" r:id="rId22"/>
  </sheets>
  <definedNames>
    <definedName name="_xlnm.Print_Area" localSheetId="0">'1.1.'!$A$1:$F$50</definedName>
    <definedName name="_xlnm.Print_Area" localSheetId="1">'1.2.'!$A$1:$R$15</definedName>
    <definedName name="_xlnm.Print_Area" localSheetId="12">'18.1.'!$A$1:$F$27</definedName>
    <definedName name="_xlnm.Print_Area" localSheetId="13">'18.2.'!$A$1:$R$12</definedName>
    <definedName name="_xlnm.Print_Area" localSheetId="14">'19.1.'!$A$1:$F$27</definedName>
    <definedName name="_xlnm.Print_Area" localSheetId="15">'19.2.'!$A$1:$R$11</definedName>
    <definedName name="_xlnm.Print_Area" localSheetId="2">'2.1.'!$A$1:$F$23</definedName>
    <definedName name="_xlnm.Print_Area" localSheetId="3">'2.2.'!$A$1:$R$10</definedName>
    <definedName name="_xlnm.Print_Area" localSheetId="4">'3.1.'!$A$1:$F$28</definedName>
    <definedName name="_xlnm.Print_Area" localSheetId="5">'3.2.'!$A$1:$R$11</definedName>
    <definedName name="_xlnm.Print_Area" localSheetId="6">'4.1.'!$A$1:$F$24</definedName>
    <definedName name="_xlnm.Print_Area" localSheetId="7">'4.2.'!$A$1:$R$12</definedName>
    <definedName name="_xlnm.Print_Area" localSheetId="8">'5.1.'!$A$1:$F$19</definedName>
    <definedName name="_xlnm.Print_Area" localSheetId="9">'5.2.'!$A$1:$R$9</definedName>
    <definedName name="_xlnm.Print_Area" localSheetId="10">'8.1.'!$A$1:$F$16</definedName>
    <definedName name="_xlnm.Print_Area" localSheetId="11">'8.2.'!$A$1:$R$10</definedName>
  </definedNames>
  <calcPr fullCalcOnLoad="1"/>
</workbook>
</file>

<file path=xl/sharedStrings.xml><?xml version="1.0" encoding="utf-8"?>
<sst xmlns="http://schemas.openxmlformats.org/spreadsheetml/2006/main" count="579" uniqueCount="198">
  <si>
    <t>İdare Adı</t>
  </si>
  <si>
    <t>ANKARA ÜNİVERSİTESİ</t>
  </si>
  <si>
    <t>Amaç</t>
  </si>
  <si>
    <t>Hedef</t>
  </si>
  <si>
    <t>Performans Hedefi</t>
  </si>
  <si>
    <t>Performans Göstergeleri</t>
  </si>
  <si>
    <t>Akademik Personel Başına Düşen Öğrenci Sayısı</t>
  </si>
  <si>
    <t xml:space="preserve">Öğrenci Başına Düşen Kapalı Alan (m2) </t>
  </si>
  <si>
    <t>Derslik Başına Düşen Öğrenci Sayısı</t>
  </si>
  <si>
    <t>Bütçe Dışı</t>
  </si>
  <si>
    <t>Toplam</t>
  </si>
  <si>
    <t>Eğitim Hizmetlerinin Sürdürülmesi ve İyileştirilmesi</t>
  </si>
  <si>
    <t xml:space="preserve">Rampa Sayısı </t>
  </si>
  <si>
    <t>Fiziki Alanların Engelliler İçin Düzenlenmesi</t>
  </si>
  <si>
    <t>Faaliyet Gösterilen Arkeolojik Kazı Sayısı</t>
  </si>
  <si>
    <t>Arkeolojik Kazılar</t>
  </si>
  <si>
    <t>İdari Hizmetlerin Sürdürülmesi ve İyileştirilmesi</t>
  </si>
  <si>
    <t>Alınan Masaüstü Bilgisayar Sayısı</t>
  </si>
  <si>
    <t>Alınan Dizüstü Bilgisayar Sayısı</t>
  </si>
  <si>
    <t>Aktif Uç Sayısı</t>
  </si>
  <si>
    <t>Ağ Hizmet Kalitesinin Yükseltilmesi</t>
  </si>
  <si>
    <t>Elektronik Veri Tabanı Aboneliği Sayısı</t>
  </si>
  <si>
    <t>Abone Olunan Süreli Yayın Sayısı</t>
  </si>
  <si>
    <t>Eğitim ve Öğretimde İhtiyaç Duyulacak Yeni Yayınların Sağlanması</t>
  </si>
  <si>
    <t>Akredite Olan Laboratuvar Sayısı</t>
  </si>
  <si>
    <t>Akredite Olan Eğitim Programı Sayısı</t>
  </si>
  <si>
    <t>Dış Değerlendirmeden Geçen Program Sayısı</t>
  </si>
  <si>
    <t>1. Eğitim Hizmetlerinin Sürdürülmesi ve İyileştirilmesi</t>
  </si>
  <si>
    <t>ÖYEP Kapsamındaki Araştırma Görevlisi Sayısı</t>
  </si>
  <si>
    <t>PERFORMANS HEDEFİ-1</t>
  </si>
  <si>
    <t>PERFORMANS HEDEFİ-3</t>
  </si>
  <si>
    <t>PERFORMANS HEDEFİ-2</t>
  </si>
  <si>
    <t>PERFORMANS HEDEFİ-5</t>
  </si>
  <si>
    <t>PERFORMANS HEDEFİ-4</t>
  </si>
  <si>
    <t>S.N.</t>
  </si>
  <si>
    <t>BİLGİ İÇİN</t>
  </si>
  <si>
    <t>Toplam Akademik Personel Sayısı</t>
  </si>
  <si>
    <t>Uzaktan Öğretim Öğrenci Sayısı</t>
  </si>
  <si>
    <r>
      <rPr>
        <b/>
        <sz val="8.5"/>
        <rFont val="Calibri"/>
        <family val="2"/>
      </rPr>
      <t>Toplam Öğrenci Sayısı</t>
    </r>
    <r>
      <rPr>
        <sz val="8.5"/>
        <rFont val="Calibri"/>
        <family val="2"/>
      </rPr>
      <t xml:space="preserve">
(</t>
    </r>
    <r>
      <rPr>
        <i/>
        <sz val="8.5"/>
        <rFont val="Calibri"/>
        <family val="2"/>
      </rPr>
      <t>Ön Lisans, Lisans, Yüksek Lisans, Doktora, I. Öğretim, II. Öğretim ve Uzaktan Öğretim Öğrencileri Toplamıdır.)</t>
    </r>
  </si>
  <si>
    <r>
      <t xml:space="preserve">Toplam Kapalı Alan (m2)
</t>
    </r>
    <r>
      <rPr>
        <i/>
        <sz val="8.5"/>
        <rFont val="Calibri"/>
        <family val="2"/>
      </rPr>
      <t>(Amfi, Sınıf, Atölye, Laboratuvar ve Kliniklerin Toplam Kapalı Alanı)</t>
    </r>
  </si>
  <si>
    <t>Performans Hedefinin Sapma Nedeni</t>
  </si>
  <si>
    <t>Hedefin Gerçekleşme Oranı/Düzeyi</t>
  </si>
  <si>
    <t>* FAALİYET MAALİYETLERİ-1</t>
  </si>
  <si>
    <t>Performans
Hedefi</t>
  </si>
  <si>
    <t>Faaliyet</t>
  </si>
  <si>
    <t>Başlangıç Ödeneği</t>
  </si>
  <si>
    <t>Yıl Sonu Toplam Ödenek</t>
  </si>
  <si>
    <t>Harcama
(Gerçekleşme)</t>
  </si>
  <si>
    <t xml:space="preserve">Gerçekleşme Yüzdesi </t>
  </si>
  <si>
    <t>(Başlangıç Ödeneğine Göre)</t>
  </si>
  <si>
    <t>(Toplam Ödeneğe Göre)</t>
  </si>
  <si>
    <t>Bütçe İçi</t>
  </si>
  <si>
    <t>Bütçe kaynakları dışındaki finans kaynakları (döner sermaye, hibe, diğer yurt içi - yurtdışı kaynaklar) ile yapılan harcamalar "Bütçe Dışı" sutünuna yazılacaktır.</t>
  </si>
  <si>
    <t>* FAALİYET MAALİYETLERİ-2</t>
  </si>
  <si>
    <t>Gerçekleşme Yüzdesi</t>
  </si>
  <si>
    <t>Engellilerin Eğitime Erişiminin Artırılması</t>
  </si>
  <si>
    <t>* FAALİYET MAALİYETLERİ-3</t>
  </si>
  <si>
    <t>* FAALİYET MAALİYETLERİ-4</t>
  </si>
  <si>
    <t>* FAALİYET MAALİYETLERİ-5</t>
  </si>
  <si>
    <t>* FAALİYET MAALİYETLERİ-8</t>
  </si>
  <si>
    <t>Sorumlu Birim</t>
  </si>
  <si>
    <t>PERFORMANS HEDEFİ-8</t>
  </si>
  <si>
    <t>Öğrenci Başına Eğitim Donanımı Yatırımı (TL)</t>
  </si>
  <si>
    <t>2. Eğitimin Kalitesini Artırarak Nitelikli Mezunlar Vermek</t>
  </si>
  <si>
    <t>2.2. Gereksinim Duyulan Alanlarda Öğretim Elemanlarının Sayısını Artırmak ve Niteliğini Geliştirmek
2.3. Programların Yapısına Uygun Öğrenme Ortamları ve Mekanları Geliştirmek</t>
  </si>
  <si>
    <t>Eğitim Hizmetinin Sürdürülmesi</t>
  </si>
  <si>
    <t>Akademik Binaların İyileştirilmesi, Dersliklerin Sayısının Artırılması Ve İyileştirilmesi (Bakım/Onarım)</t>
  </si>
  <si>
    <t>Eğitim Laboratuvar Ve Kliniklerin Sayısının Artırılması Ve İyileştirilmesi</t>
  </si>
  <si>
    <t>Eğitim Donanımlarının Artırılması Ve İyileştirilmesi (Makine-Teçhizat Alımları)</t>
  </si>
  <si>
    <t>Öğretim Elemanlarının Sayısının Artırılması</t>
  </si>
  <si>
    <t>Uzaktan Eğitim Hizmetinin Sürdürülmesi</t>
  </si>
  <si>
    <t>Öğretim Üyesi Yetiştirilmesine İlişkin Eğitim Faaliyetleri</t>
  </si>
  <si>
    <t>2014 Yılı</t>
  </si>
  <si>
    <t>2.3. Programların Yapısına Uygun Öğrenme Ortamları ve Mekanları Geliştirmek
2.4. Tüm Eğitim Programlarının Niteliğini Artırmak</t>
  </si>
  <si>
    <t>2. Engellilerin Eğitime Erişiminin Artırılması</t>
  </si>
  <si>
    <t>Engelli Tuvaleti Sayısı</t>
  </si>
  <si>
    <r>
      <t>Açıklama:</t>
    </r>
    <r>
      <rPr>
        <i/>
        <sz val="8.5"/>
        <color indexed="23"/>
        <rFont val="Calibri"/>
        <family val="2"/>
      </rPr>
      <t xml:space="preserve"> Engellilere Yönelik Mevcut Toplam Rampa Sayısıdır.</t>
    </r>
  </si>
  <si>
    <t>Engelliler İçin Özel Eğitim Materyalleri Oluşturulması</t>
  </si>
  <si>
    <r>
      <t>Açıklama:</t>
    </r>
    <r>
      <rPr>
        <i/>
        <sz val="8.5"/>
        <color indexed="23"/>
        <rFont val="Calibri"/>
        <family val="2"/>
      </rPr>
      <t xml:space="preserve"> Üniversitemiz veya Diğer Kurum/Kuruluşlar Tarafından Düzenlenen Kazı Etkinliği Toplamıdır.</t>
    </r>
  </si>
  <si>
    <r>
      <t xml:space="preserve">Açıklama: </t>
    </r>
    <r>
      <rPr>
        <i/>
        <sz val="8.5"/>
        <color indexed="23"/>
        <rFont val="Calibri"/>
        <family val="2"/>
      </rPr>
      <t>Üniversitemiz veya Diğer Kurum/Kuruluşlar Tarafından Düzenlenen Ulusal/Uluslararası Kazı Etkinliğine Katılan Öğrenci Sayısı Toplamıdır.</t>
    </r>
  </si>
  <si>
    <r>
      <t xml:space="preserve">Açıklama: </t>
    </r>
    <r>
      <rPr>
        <i/>
        <sz val="8.5"/>
        <color indexed="23"/>
        <rFont val="Calibri"/>
        <family val="2"/>
      </rPr>
      <t>(Üniversitemiz veya Diğer Kurum/Kuruluşlar Tarafından Düzenlenen Ulusal/Uluslararası Turnuva Etkinliğine Katılan, Ön Lisans, Lisans, Yüksek Lisans, Doktora, I. Öğretim ve II. Öğretim Öğrencileri Toplamı / Ön Lisans, Lisans, Yüksek Lisans, Doktora, I. Öğretim ve II. Öğretim Öğrencileri Toplamı) * 100’dür.</t>
    </r>
  </si>
  <si>
    <t>İnceleme, Uygulama ve Bilgi Artırma Faaliyetleri</t>
  </si>
  <si>
    <t>Müsabakalar</t>
  </si>
  <si>
    <t>2.4. Tüm Eğitim Programlarının Niteliğini Artırmak</t>
  </si>
  <si>
    <t>3. İnceleme, Uygulama, Bilgi Artırma Faaliyetleri ve Müsabakalara Katılım Desteğinin Artırılması</t>
  </si>
  <si>
    <t>1. Bilgiyi Üreten ve Yayan Bir Üniversite Olmak</t>
  </si>
  <si>
    <t>1.3. Araştırmacı Niteliğini ve Araştırma Motivasyonunu Artırmak
1.6. Üniversitenin Araştırma Altyapısını (Laboratuvar ve Cihazlar) Geliştirmek ve Etkin Kullanmak</t>
  </si>
  <si>
    <t>4. Araştırmaların Sürdürülmesi ve Geliştirilmesi</t>
  </si>
  <si>
    <t>Yürütülen Araştırma (Proje) Sayısı</t>
  </si>
  <si>
    <t>Araştırma Projesi Yürüten ve Araştırmalarda Görev Alan Akademik Personelin Oranı (%)</t>
  </si>
  <si>
    <t>İnceleme, Uygulama, Bilgi Artırma Faaliyetleri ve Müsabakalara Katılım Desteğinin Artırılması</t>
  </si>
  <si>
    <t>Araştırmaların Sürdürülmesi ve Geliştirilmesi</t>
  </si>
  <si>
    <t>Araştırma Hizmetinin Sürdürülmesi</t>
  </si>
  <si>
    <t>Araştırma Laboratuvar ve Kliniklerin Sayısının Artırılması ve Geliştirilmesi</t>
  </si>
  <si>
    <t>Araştırma Donanımlarının Artırılması ve Geliştirilmesi</t>
  </si>
  <si>
    <t>Araştırma Personelinin (Akademisyen, Uzman) Sayısının Artırılması</t>
  </si>
  <si>
    <t>1.3. Araştırmacı Niteliğini ve Araştırma Motivasyonunu Artırmak</t>
  </si>
  <si>
    <r>
      <t xml:space="preserve">Açıklama: </t>
    </r>
    <r>
      <rPr>
        <i/>
        <sz val="8.5"/>
        <color indexed="23"/>
        <rFont val="Calibri"/>
        <family val="2"/>
      </rPr>
      <t>(Araştırma Projesi Yürüten ve Araştırmalarda Görev Alan Akademik Personel Sayısı / Toplam Akademik Personel Sayısı)*100'dür.</t>
    </r>
  </si>
  <si>
    <r>
      <t>Açıklama:</t>
    </r>
    <r>
      <rPr>
        <i/>
        <sz val="8.5"/>
        <color indexed="23"/>
        <rFont val="Calibri"/>
        <family val="2"/>
      </rPr>
      <t xml:space="preserve"> Hangi Kaynaktan Finanse Edildiğine Bakılmaksızın Üniversitemiz Tarafından Yürütülen Araştırma Projesi Sayısıdır.</t>
    </r>
  </si>
  <si>
    <t>5. Akademik Toplantı ve Çalışmalara Katılım Desteğinin Artırılması</t>
  </si>
  <si>
    <t>Tüm Akademik Birimler, Hastaneler, Uygulama Merkezleri, AUM, ANKUSEM, ANKUZEM ve Bölüm Başkanlıkları</t>
  </si>
  <si>
    <t>Akademik Toplantı ve Çalışmalara Katılım Desteğinin Artırılması</t>
  </si>
  <si>
    <t>Akademik Toplantı ve Çalışma Katılım Desteğinin Artırılması</t>
  </si>
  <si>
    <t>6. Üniversitenin Değişen Koşullara Uyumunu Sağlayacak, Amaç ve Hedeflerini Hayata Geçirecek Kurumsal Yapıyı Geliştirmek</t>
  </si>
  <si>
    <t>6.2. Üniversitelerin Değişen Yönetim ve Mali Yönetim Sistemine Hızla Uyumunu Sağlayacak Katılımı Öne Çıkaran Bir Kurumsal Alt Yapıya Sahip Olmak</t>
  </si>
  <si>
    <t>8. İdari Hizmetlerin Sürdürülmesi ve İyileştirilmesi</t>
  </si>
  <si>
    <t>İdari Personel Başına Mal ve Hizmet Alımları (TL)</t>
  </si>
  <si>
    <t>İdari Hizmetin Sürdürülmesi</t>
  </si>
  <si>
    <t>İdari Hizmetin İyileştirilmesi</t>
  </si>
  <si>
    <t>5. Üniversitenin Bütün Yerleşkelerinde Öğrenci, Çalışan ve Diğer Paydaşların Gereksinimlerini Karşılamak ve Yaşam Kalitelerini Yükseltmek</t>
  </si>
  <si>
    <r>
      <rPr>
        <b/>
        <sz val="8.5"/>
        <rFont val="Calibri"/>
        <family val="2"/>
      </rPr>
      <t>Faaliyet Gösterilen Arkeolojik Kazı Sayısı</t>
    </r>
    <r>
      <rPr>
        <sz val="8.5"/>
        <rFont val="Calibri"/>
        <family val="2"/>
      </rPr>
      <t xml:space="preserve">
</t>
    </r>
    <r>
      <rPr>
        <i/>
        <sz val="8.5"/>
        <rFont val="Calibri"/>
        <family val="2"/>
      </rPr>
      <t>(Ön Lisans, Lisans, Yüksek Lisans, Doktora, I. Öğretim ve II. Öğretim Öğrencilerinin Katıldığı, Üniversitemiz veya Diğer Kurum/Kuruluşlar Tarafından Düzenlenen Ulusal/Uluslararası Kazı Etkinliği Toplamıdır.)</t>
    </r>
  </si>
  <si>
    <r>
      <rPr>
        <b/>
        <sz val="8.5"/>
        <rFont val="Calibri"/>
        <family val="2"/>
      </rPr>
      <t>Öğrenci Sayısı</t>
    </r>
    <r>
      <rPr>
        <sz val="8.5"/>
        <rFont val="Calibri"/>
        <family val="2"/>
      </rPr>
      <t xml:space="preserve">
</t>
    </r>
    <r>
      <rPr>
        <i/>
        <sz val="8.5"/>
        <rFont val="Calibri"/>
        <family val="2"/>
      </rPr>
      <t>(Ön Lisans, Lisans, Yüksek Lisans, Doktora, I. Öğretim ve II. Öğretim Öğrencileri Toplamıdır.)</t>
    </r>
  </si>
  <si>
    <t xml:space="preserve">                                      </t>
  </si>
  <si>
    <t xml:space="preserve">                                       </t>
  </si>
  <si>
    <t xml:space="preserve">                       </t>
  </si>
  <si>
    <t>* FAALİYET MAALİYETLERİ-18</t>
  </si>
  <si>
    <t>Aktif Ağ Cihazı Sayısı</t>
  </si>
  <si>
    <r>
      <t xml:space="preserve">Açıklama: </t>
    </r>
    <r>
      <rPr>
        <i/>
        <sz val="8.5"/>
        <color indexed="23"/>
        <rFont val="Calibri"/>
        <family val="2"/>
      </rPr>
      <t>Yıl Sonu İtibariyle Üniversite Genelindeki Aktif Uç Sayısıdır.</t>
    </r>
  </si>
  <si>
    <r>
      <t>Açıklama:</t>
    </r>
    <r>
      <rPr>
        <i/>
        <sz val="8.5"/>
        <color indexed="23"/>
        <rFont val="Calibri"/>
        <family val="2"/>
      </rPr>
      <t xml:space="preserve"> Yıl İçerisinde Alınan Toplam Masa Üstü Bilgisayar Sayısıdır.</t>
    </r>
  </si>
  <si>
    <r>
      <t xml:space="preserve">Açıklama: </t>
    </r>
    <r>
      <rPr>
        <i/>
        <sz val="8.5"/>
        <color indexed="23"/>
        <rFont val="Calibri"/>
        <family val="2"/>
      </rPr>
      <t>Yıl İçerisinde Alınan Toplam Dizüstü Bilgisayar Sayısıdır.</t>
    </r>
  </si>
  <si>
    <r>
      <t xml:space="preserve">Açıklama: </t>
    </r>
    <r>
      <rPr>
        <i/>
        <sz val="8.5"/>
        <color indexed="23"/>
        <rFont val="Calibri"/>
        <family val="2"/>
      </rPr>
      <t>Yıl Sonu İtibariyle Üniversite Genelindeki Aktif Ağ Cihazı Sayısıdır.</t>
    </r>
  </si>
  <si>
    <t>PERFORMANS HEDEFİ-19</t>
  </si>
  <si>
    <t>6.1. Bilgi Sistemlerini Öğrenci/Çalışana Sunulan Bütün Elektronik Hizmetleri İçerecek Şekilde Geliştirmek</t>
  </si>
  <si>
    <t>Yönetim Bilgi Sisteminin ve Bilişim Altyapısının Geliştirilmesi</t>
  </si>
  <si>
    <t>* FAALİYET MAALİYETLERİ-19</t>
  </si>
  <si>
    <t>Yazılım Geliştirilmesi</t>
  </si>
  <si>
    <t>Web Sayfasının Geliştirilmesi, Çoklu Ortam Habercilik Faaliyetleri İçin Yenilenmesi</t>
  </si>
  <si>
    <t>Bilgisayar ve Diğer Donanım İhtiyaçlarının Karşılanması</t>
  </si>
  <si>
    <t>PERFORMANS HEDEFİ-18</t>
  </si>
  <si>
    <t>İyileştirmesi Yapılan Kütüphane Sayısı</t>
  </si>
  <si>
    <t>5.4. Bütün Yerleşkelerde Öğrenci, Akademisyen ve Diğer Yararlanıcıların Akademik Yayınlara Erişimini Sağlamak</t>
  </si>
  <si>
    <t>Mevcut Bilgi Kaynaklarının Artırılmasına Yönelik Desteğin Sürdürülmesi</t>
  </si>
  <si>
    <t>Mevcut Abone Olunan Veri Tabanlarının ve Süreli Yayınların Aboneliklerinin Devamının Sağlanması</t>
  </si>
  <si>
    <t>Kütüphanelerin Onarımı ve İyileştirilmesi</t>
  </si>
  <si>
    <r>
      <rPr>
        <b/>
        <sz val="8.5"/>
        <rFont val="Calibri"/>
        <family val="2"/>
      </rPr>
      <t>Aktif Ağ Cihazı Sayısı</t>
    </r>
    <r>
      <rPr>
        <sz val="8.5"/>
        <rFont val="Calibri"/>
        <family val="2"/>
      </rPr>
      <t xml:space="preserve">
</t>
    </r>
    <r>
      <rPr>
        <sz val="8.5"/>
        <color indexed="16"/>
        <rFont val="Calibri"/>
        <family val="2"/>
      </rPr>
      <t>(Bilgi İşlem Daire Başkanlığı Tarafından Doldurulacaktır.)</t>
    </r>
  </si>
  <si>
    <r>
      <rPr>
        <b/>
        <sz val="8.5"/>
        <rFont val="Calibri"/>
        <family val="2"/>
      </rPr>
      <t xml:space="preserve">Aktif Uç Sayısı </t>
    </r>
    <r>
      <rPr>
        <sz val="8.5"/>
        <rFont val="Calibri"/>
        <family val="2"/>
      </rPr>
      <t xml:space="preserve">
</t>
    </r>
    <r>
      <rPr>
        <sz val="8.5"/>
        <color indexed="16"/>
        <rFont val="Calibri"/>
        <family val="2"/>
      </rPr>
      <t>(Bilgi İşlem Daire Başkanlığı Tarafından Doldurulacaktır.)</t>
    </r>
  </si>
  <si>
    <r>
      <rPr>
        <b/>
        <sz val="8.5"/>
        <rFont val="Calibri"/>
        <family val="2"/>
      </rPr>
      <t>Müsabakalara Katılan Öğrenci Sayısı</t>
    </r>
    <r>
      <rPr>
        <sz val="8.5"/>
        <rFont val="Calibri"/>
        <family val="2"/>
      </rPr>
      <t xml:space="preserve">
</t>
    </r>
    <r>
      <rPr>
        <i/>
        <sz val="8.5"/>
        <rFont val="Calibri"/>
        <family val="2"/>
      </rPr>
      <t>Üniversitemiz veya Diğer Kurum/Kuruluşlar Tarafından Düzenlenen Ulusal/UluslararasıTurnuva Etkinliğine Katılan, Ön Lisans, Lisans, Yüksek Lisans, Doktora, I. Öğretim ve II. Öğretim Öğrencileri Toplamıdır.)</t>
    </r>
  </si>
  <si>
    <t>Tüm Akademik Birimler ve Sağlık, Kültür ve SporDaire Başkanlığı</t>
  </si>
  <si>
    <r>
      <t xml:space="preserve">Eğitim Donanımı Yatırımı (TL)
</t>
    </r>
    <r>
      <rPr>
        <sz val="8.5"/>
        <color indexed="16"/>
        <rFont val="Calibri"/>
        <family val="2"/>
      </rPr>
      <t>(Yapı İşleri ve Teknik Daire Başkanlığı tarafından doldurulacaktır.)</t>
    </r>
  </si>
  <si>
    <r>
      <t xml:space="preserve">ÖYP Kapsamındaki Araştırma Görevlisi Sayısı
</t>
    </r>
    <r>
      <rPr>
        <sz val="8.5"/>
        <color indexed="16"/>
        <rFont val="Calibri"/>
        <family val="2"/>
      </rPr>
      <t>(Birimlerin Kendi Birimlerinde Görevli Olan, ÖYP Koordinatörlüğü de Üniversite Geneli Sayı Yazmalıdırlar.)</t>
    </r>
  </si>
  <si>
    <t>Tüm Akademik Birimler, Hastaneler, Uygulama Merkezleri, AUM, ANKUSEM, ANKUZEM, Bölüm Başkanlıkları, ÖYP Kurum Koordinasyon Birimi Koordinatörlüğü</t>
  </si>
  <si>
    <r>
      <t xml:space="preserve">Yeni Alınan Masaüstü Bilgisayar Sayısı
</t>
    </r>
    <r>
      <rPr>
        <sz val="8.5"/>
        <color indexed="16"/>
        <rFont val="Calibri"/>
        <family val="2"/>
      </rPr>
      <t>(Birimin Kendi Bütçesiyle Alınan Masaüstü Bilgisayar Saysı Yazılacaktır.) (İdari ve Mali İşler Diğer Bölüm ve Merkezleri de Dahil Edeceklerdir.)</t>
    </r>
  </si>
  <si>
    <r>
      <t xml:space="preserve">Yeni Alınan Dizüstü Bilgisayar Sayısı
</t>
    </r>
    <r>
      <rPr>
        <sz val="8.5"/>
        <color indexed="16"/>
        <rFont val="Calibri"/>
        <family val="2"/>
      </rPr>
      <t>(Birimin Kendi Bütçesiyle Alınan Dizüstü Bilgisayar Saysı Yazılacaktır.) (İdari ve Mali İşler Diğer Bölüm ve Merkezleri de Dahil Edeceklerdir.)</t>
    </r>
  </si>
  <si>
    <t>Tüm Akademik Birimler, Hastaneler, Uygulama Merkezleri, AUM, ANKUSEM, ANKUZEM, Bölüm Başkanlıkları, Engelsiz Ankara Üniversitesi Birimi</t>
  </si>
  <si>
    <t>Tüm Harcama Birimleri</t>
  </si>
  <si>
    <r>
      <t>İdari Personel Sayısı</t>
    </r>
    <r>
      <rPr>
        <i/>
        <sz val="8.5"/>
        <rFont val="Calibri"/>
        <family val="2"/>
      </rPr>
      <t xml:space="preserve">
(Biriminizde İdari Kadrodaki (657.4/a) Personel ile Sözleşmeli ve İşçi Kadrosundaki yer Alan Tüm İdari Personelin Toplam Sayısı Yazılacaktır.)</t>
    </r>
  </si>
  <si>
    <r>
      <t xml:space="preserve">Açıklama: </t>
    </r>
    <r>
      <rPr>
        <i/>
        <sz val="8"/>
        <color indexed="23"/>
        <rFont val="Calibri"/>
        <family val="2"/>
      </rPr>
      <t>Amfi, Sınıf, Atölye, Laboratuvar ve Kliniklerin Toplam Kapalı Alanı / Ön Lisans, Lisans, Yüksek Lisans, Doktora, I. Öğretim ve II. Öğretim Öğrencileri Toplamıdır.</t>
    </r>
  </si>
  <si>
    <r>
      <t xml:space="preserve">Açıklama: </t>
    </r>
    <r>
      <rPr>
        <i/>
        <sz val="8"/>
        <color indexed="23"/>
        <rFont val="Calibri"/>
        <family val="2"/>
      </rPr>
      <t>Ön Lisans, Lisans, Yüksek Lisans, Doktora, I. Öğretim, II. Öğretim ve Uzaktan Öğretim Öğrencileri Toplamı / Toplam Akademik Personel Sayısıdır.</t>
    </r>
  </si>
  <si>
    <r>
      <t xml:space="preserve">Açıklama: </t>
    </r>
    <r>
      <rPr>
        <i/>
        <sz val="8"/>
        <color indexed="23"/>
        <rFont val="Calibri"/>
        <family val="2"/>
      </rPr>
      <t>Eğitim Donanımı Yatırımı (TL) / Ön Lisans, Lisans, Yüksek Lisans, Doktora, I. Öğretim ve II. Öğretim Öğrencileri Toplamıdır.</t>
    </r>
  </si>
  <si>
    <r>
      <t xml:space="preserve">Açıklama: </t>
    </r>
    <r>
      <rPr>
        <i/>
        <sz val="8"/>
        <color indexed="23"/>
        <rFont val="Calibri"/>
        <family val="2"/>
      </rPr>
      <t>Ön Lisans, Lisans, Yüksek Lisans, Doktora, I. ve II. Öğretim Öğrencileri Toplamı / Toplam Amfi ve Sınıf Sayısıdır.</t>
    </r>
  </si>
  <si>
    <r>
      <t xml:space="preserve">Açıklama: </t>
    </r>
    <r>
      <rPr>
        <i/>
        <sz val="8"/>
        <color indexed="23"/>
        <rFont val="Calibri"/>
        <family val="2"/>
      </rPr>
      <t>Akredite Olan Laboratuvar Sayısıdır</t>
    </r>
  </si>
  <si>
    <r>
      <t xml:space="preserve">Açıklama: </t>
    </r>
    <r>
      <rPr>
        <i/>
        <sz val="8"/>
        <color indexed="23"/>
        <rFont val="Calibri"/>
        <family val="2"/>
      </rPr>
      <t>Akredite Olan Eğitim Programı Sayısıdır</t>
    </r>
  </si>
  <si>
    <r>
      <t xml:space="preserve">Açıklama: </t>
    </r>
    <r>
      <rPr>
        <i/>
        <sz val="8"/>
        <color indexed="23"/>
        <rFont val="Calibri"/>
        <family val="2"/>
      </rPr>
      <t>Dış Değerlendirmeden Geçen Program Sayısıdır</t>
    </r>
  </si>
  <si>
    <t>Tüm Akademik Birimler, Kütüphane Dokümantasyon Daire Başkanlığı, AUM, ANKUSEM, ANKUZEM ve Bölüm Başkanlıkları</t>
  </si>
  <si>
    <t>Laboratuvar Başına Öğrenci Sayısı</t>
  </si>
  <si>
    <r>
      <t xml:space="preserve">Açıklama: </t>
    </r>
    <r>
      <rPr>
        <i/>
        <sz val="8"/>
        <color indexed="23"/>
        <rFont val="Calibri"/>
        <family val="2"/>
      </rPr>
      <t>Ön Lisans, Lisans, Yüksek Lisans, Doktora, I. Öğretim ve II. Öğretim Öğrenci / Toplam Laboratuvar Sayısıdır.</t>
    </r>
  </si>
  <si>
    <r>
      <t xml:space="preserve">Klinik Sayısı 
</t>
    </r>
    <r>
      <rPr>
        <i/>
        <sz val="8.5"/>
        <rFont val="Calibri"/>
        <family val="2"/>
      </rPr>
      <t>(Toplam Klinik Sayısı Yazılacaktır.)</t>
    </r>
  </si>
  <si>
    <r>
      <t xml:space="preserve">Açıklama: </t>
    </r>
    <r>
      <rPr>
        <i/>
        <sz val="8"/>
        <color indexed="23"/>
        <rFont val="Calibri"/>
        <family val="2"/>
      </rPr>
      <t>2547 Sayılı Kanunun 33. ve 35. Maddeleri Kapsamındaki Araştırma Görevlisi Sayısıdır.</t>
    </r>
  </si>
  <si>
    <r>
      <rPr>
        <b/>
        <sz val="8.5"/>
        <rFont val="Calibri"/>
        <family val="2"/>
      </rPr>
      <t xml:space="preserve">Toplam Derslik Sayısı </t>
    </r>
    <r>
      <rPr>
        <sz val="8.5"/>
        <rFont val="Calibri"/>
        <family val="2"/>
      </rPr>
      <t xml:space="preserve">
</t>
    </r>
    <r>
      <rPr>
        <i/>
        <sz val="8.5"/>
        <rFont val="Calibri"/>
        <family val="2"/>
      </rPr>
      <t>(Amfi ve Sınıf Sayısı Toplamı Yazılacaktır.)</t>
    </r>
  </si>
  <si>
    <t>2015 Yıl Sonu Gerçekleşen</t>
  </si>
  <si>
    <t>2015 Yılı</t>
  </si>
  <si>
    <r>
      <t xml:space="preserve">Açıklama: </t>
    </r>
    <r>
      <rPr>
        <i/>
        <sz val="8.5"/>
        <color indexed="23"/>
        <rFont val="Calibri"/>
        <family val="2"/>
      </rPr>
      <t>Engellilerin Kullanımına Yönelik Özel Tuvalet  Sayısıdır.</t>
    </r>
  </si>
  <si>
    <t>Engellilerin Kullanımına Yönelik Asansör Sayısı</t>
  </si>
  <si>
    <r>
      <t>Açıklama:</t>
    </r>
    <r>
      <rPr>
        <i/>
        <sz val="8.5"/>
        <color indexed="23"/>
        <rFont val="Calibri"/>
        <family val="2"/>
      </rPr>
      <t xml:space="preserve"> Engellilerin Kullanımına Yönelik Asansör Sayısıdır.</t>
    </r>
  </si>
  <si>
    <t>Rampa Sayısı</t>
  </si>
  <si>
    <t>Arkeolojik Kazılara Katılan Öğrenci Sayısı</t>
  </si>
  <si>
    <t>Müsabakalara Katılan Öğrenci Sayısı</t>
  </si>
  <si>
    <t>Teknik Gezilere Katılan Öğrenci Oranı (%)</t>
  </si>
  <si>
    <r>
      <t xml:space="preserve">Açıklama: </t>
    </r>
    <r>
      <rPr>
        <i/>
        <sz val="8.5"/>
        <color indexed="23"/>
        <rFont val="Calibri"/>
        <family val="2"/>
      </rPr>
      <t>(Üniversitemiz veya Diğer Kurum/Kuruluşlar Tarafından Düzenlenen Ulusal/Uluslararası Teknik Gezi Etkinliğine Katılan, Ön Lisans, Lisans, Yüksek Lisans, Doktora, I. Öğretim ve II. Öğretim Öğrencileri Toplamı / Ön Lisans, Lisans, Yüksek Lisans, Doktora, I. Öğretim ve II. Öğretim Öğrencileri Toplamı) * 100’dür.</t>
    </r>
  </si>
  <si>
    <r>
      <rPr>
        <b/>
        <sz val="8.5"/>
        <rFont val="Calibri"/>
        <family val="2"/>
      </rPr>
      <t>Arkeolojik Kazılara Katılan Öğrenci Sayısı</t>
    </r>
    <r>
      <rPr>
        <sz val="8.5"/>
        <rFont val="Calibri"/>
        <family val="2"/>
      </rPr>
      <t xml:space="preserve">
</t>
    </r>
    <r>
      <rPr>
        <i/>
        <sz val="8.5"/>
        <rFont val="Calibri"/>
        <family val="2"/>
      </rPr>
      <t>(Üniversitemiz veya Diğer Kurum/Kuruluşlar Tarafından Düzenlenen Ulusal/UluslararasıKazı Etkinliğine Katılan Ön Lisans, Lisans, Yüksek Lisans, Doktora, I. Öğretim ve II. Öğretim Öğrencileri Toplamıdır.)</t>
    </r>
  </si>
  <si>
    <r>
      <rPr>
        <b/>
        <sz val="8.5"/>
        <rFont val="Calibri"/>
        <family val="2"/>
      </rPr>
      <t>Katılım Sağlanan Teknik Gezi Sayısı</t>
    </r>
    <r>
      <rPr>
        <sz val="8.5"/>
        <rFont val="Calibri"/>
        <family val="2"/>
      </rPr>
      <t xml:space="preserve">
</t>
    </r>
    <r>
      <rPr>
        <i/>
        <sz val="8.5"/>
        <rFont val="Calibri"/>
        <family val="2"/>
      </rPr>
      <t>(Üniversitemiz veya Diğer Kurum/Kuruluşlar Tarafından Düzenlenen, Üniversitemiz Öğrencilerinin Katılım Sağladığı Ulusal/Uluslararası Teknik Gezi Sayısıdır.)</t>
    </r>
  </si>
  <si>
    <t>Araştırma Laboratuvarı Sayısı</t>
  </si>
  <si>
    <r>
      <t xml:space="preserve">Açıklama: </t>
    </r>
    <r>
      <rPr>
        <i/>
        <sz val="8.5"/>
        <color indexed="23"/>
        <rFont val="Calibri"/>
        <family val="2"/>
      </rPr>
      <t xml:space="preserve">Araştırma Laboratuvarı </t>
    </r>
    <r>
      <rPr>
        <i/>
        <sz val="8.5"/>
        <color indexed="23"/>
        <rFont val="Calibri"/>
        <family val="2"/>
      </rPr>
      <t>Sayısıdır.</t>
    </r>
  </si>
  <si>
    <t>Yurt İçi  Görevlendirilen Toplam Akademik Personel Sayısı</t>
  </si>
  <si>
    <r>
      <t xml:space="preserve">Açıklama: </t>
    </r>
    <r>
      <rPr>
        <i/>
        <sz val="8.5"/>
        <color indexed="23"/>
        <rFont val="Calibri"/>
        <family val="2"/>
      </rPr>
      <t>(Kurum Bütçesinden Karşılanan Yurt İçi Görevlendirmelere Katılım Sağlayan Akademik Personel Sayısıdır. (Katılım Sayısı Esas Alınacaktır.)</t>
    </r>
  </si>
  <si>
    <r>
      <t xml:space="preserve">Açıklama: </t>
    </r>
    <r>
      <rPr>
        <i/>
        <sz val="8.5"/>
        <color indexed="23"/>
        <rFont val="Calibri"/>
        <family val="2"/>
      </rPr>
      <t>(Kurum Bütçesinden Karşılanan Yurt Dışı Görevlendirmelere Katılım Sağlayan Akademik Personel Sayısıdır. (Katılım Sayısı Esas Alınacaktır.)</t>
    </r>
  </si>
  <si>
    <t>Yurt Dışında Görevlendirilen Toplam Akademik Personel Sayısı</t>
  </si>
  <si>
    <r>
      <t xml:space="preserve">Açıklama: </t>
    </r>
    <r>
      <rPr>
        <i/>
        <sz val="8.5"/>
        <color indexed="23"/>
        <rFont val="Calibri"/>
        <family val="2"/>
      </rPr>
      <t>Mal ve Hizmet Alım Giderleri / Toplam İdari Personel Sayısdır.</t>
    </r>
  </si>
  <si>
    <t>Mal ve Hizmet Alım Gideri (TL)</t>
  </si>
  <si>
    <t>18. Yönetim Bilgi Sisteminin ve Bilişim Altyapısının Geliştirilmesi</t>
  </si>
  <si>
    <r>
      <rPr>
        <b/>
        <sz val="8.5"/>
        <rFont val="Calibri"/>
        <family val="2"/>
      </rPr>
      <t>İyileştirmesi Yapılan Kütüphane Sayısı</t>
    </r>
    <r>
      <rPr>
        <sz val="8.5"/>
        <rFont val="Calibri"/>
        <family val="2"/>
      </rPr>
      <t xml:space="preserve">
</t>
    </r>
    <r>
      <rPr>
        <i/>
        <sz val="8.5"/>
        <rFont val="Calibri"/>
        <family val="2"/>
      </rPr>
      <t>(2015 Yılı İçerisinde Donanımsal iyileştirme Yapılan Kütüphane Sayısıdır.)</t>
    </r>
  </si>
  <si>
    <r>
      <t xml:space="preserve">Açıklama: </t>
    </r>
    <r>
      <rPr>
        <i/>
        <sz val="8.5"/>
        <color indexed="23"/>
        <rFont val="Calibri"/>
        <family val="2"/>
      </rPr>
      <t>2015 Yıl Sonu İtibariyle Süregelen ve Yeni Eklenen Toplam Basılı ve Elektronik Dergi Sayısıdır.</t>
    </r>
  </si>
  <si>
    <r>
      <t xml:space="preserve">Açıklama: </t>
    </r>
    <r>
      <rPr>
        <i/>
        <sz val="8.5"/>
        <color indexed="23"/>
        <rFont val="Calibri"/>
        <family val="2"/>
      </rPr>
      <t>2015 Yıl Sonu İtibariyle Süregelen ve Yeni Eklenen Toplam Veri Tabanı Sayısıdır.</t>
    </r>
  </si>
  <si>
    <r>
      <t xml:space="preserve">Açıklama: </t>
    </r>
    <r>
      <rPr>
        <i/>
        <sz val="8.5"/>
        <color indexed="23"/>
        <rFont val="Calibri"/>
        <family val="2"/>
      </rPr>
      <t>2015 Yılında İyileştirmesi Yapılan Kütüphane Sayısıdır.</t>
    </r>
  </si>
  <si>
    <t>19. Mevcut Bilgi Kaynaklarının Artırılmasına Yönelik Desteğin Sürdürülmesi</t>
  </si>
  <si>
    <t>Dergi Aboneliği Sayısı</t>
  </si>
  <si>
    <r>
      <t>Açıklama:</t>
    </r>
    <r>
      <rPr>
        <i/>
        <sz val="8.5"/>
        <color indexed="23"/>
        <rFont val="Calibri"/>
        <family val="2"/>
      </rPr>
      <t xml:space="preserve"> 2015 Yıl Sonu İtibariyle Süregelen ve Yeni Eklenen Dergi Aboneliği (Basılı+Elektronik) Sayısıdır.</t>
    </r>
  </si>
  <si>
    <r>
      <rPr>
        <b/>
        <sz val="8.5"/>
        <rFont val="Calibri"/>
        <family val="2"/>
      </rPr>
      <t>Abone Olunan Süreli Yayın Sayısı</t>
    </r>
    <r>
      <rPr>
        <sz val="8.5"/>
        <rFont val="Calibri"/>
        <family val="2"/>
      </rPr>
      <t xml:space="preserve">
</t>
    </r>
    <r>
      <rPr>
        <sz val="8.5"/>
        <color indexed="16"/>
        <rFont val="Calibri"/>
        <family val="2"/>
      </rPr>
      <t>(Kütüphane ve Dokümantasyon Daire Başkanlığı Tarafından doldurulacaktır.)</t>
    </r>
  </si>
  <si>
    <r>
      <rPr>
        <b/>
        <sz val="8.5"/>
        <rFont val="Calibri"/>
        <family val="2"/>
      </rPr>
      <t>Elektronik Veri Tabanı Aboneliği Sayısı</t>
    </r>
    <r>
      <rPr>
        <sz val="8.5"/>
        <rFont val="Calibri"/>
        <family val="2"/>
      </rPr>
      <t xml:space="preserve">
</t>
    </r>
    <r>
      <rPr>
        <sz val="8.5"/>
        <color indexed="16"/>
        <rFont val="Calibri"/>
        <family val="2"/>
      </rPr>
      <t>(Kütüphane ve Dokümantasyon Daire Başkanlığı Tarafından doldurulacaktır.)</t>
    </r>
  </si>
  <si>
    <r>
      <rPr>
        <b/>
        <sz val="8.5"/>
        <rFont val="Calibri"/>
        <family val="2"/>
      </rPr>
      <t xml:space="preserve">Dergi Aboneliği Sayısı
</t>
    </r>
    <r>
      <rPr>
        <sz val="8.5"/>
        <color indexed="16"/>
        <rFont val="Calibri"/>
        <family val="2"/>
      </rPr>
      <t>(Kütüphane ve Dokümantasyon Daire Başkanlığı Tarafından doldurulacaktır.)</t>
    </r>
  </si>
  <si>
    <t>Tüm Harcama Birimleri, Döner Sermaye İşletme Müdürlüğü</t>
  </si>
  <si>
    <r>
      <t xml:space="preserve">Yurt İçi  Görevlendirilen Toplam Akademik Personel Sayısı
</t>
    </r>
    <r>
      <rPr>
        <i/>
        <sz val="8.5"/>
        <rFont val="Calibri"/>
        <family val="2"/>
      </rPr>
      <t>(Kurum Bütçesinden Karşılanan Yurt İçi Görevlendirmeler Yazılacaktır) 
(Her Birim, Birim Adına Katılımları Yazmalıdır)
(İstatistiki Tablolarda da bu bilgi yer almakta olup, uyumlu olması gerekmektedir)</t>
    </r>
  </si>
  <si>
    <r>
      <t xml:space="preserve">Yurt Dışı Görevlendirilen Toplam Akademik Personel Sayısı
</t>
    </r>
    <r>
      <rPr>
        <i/>
        <sz val="8.5"/>
        <rFont val="Calibri"/>
        <family val="2"/>
      </rPr>
      <t>(Kurum Bütçesinden Karşılanan Yurt Dışı Görevlendirmeler Yazılacaktır)
(Her Birim, Birim Adına Katılımları Yazmalıdır)
(İstatistiki Tablolarda da bu bilgi yer almakta olup, uyumlu olması gerekmektedir)</t>
    </r>
  </si>
  <si>
    <t>Tüm Akademik Birimler, Hastaneler, Uygulama Merkezleri, Bölüm Başkanlıkları, BAP Koordinasyon Birimi Koordinatörlüğü, Strateji Geliştirme Daire Başkanlığı, Personel Daire Başkanlığı</t>
  </si>
  <si>
    <r>
      <t xml:space="preserve">Yürütülen Araştırma (Proje) Sayısı
</t>
    </r>
    <r>
      <rPr>
        <sz val="8.5"/>
        <color indexed="16"/>
        <rFont val="Calibri"/>
        <family val="2"/>
      </rPr>
      <t>(Strateji Geliştirme Daire Başkanlığınca Doldurulacaktır)</t>
    </r>
    <r>
      <rPr>
        <b/>
        <sz val="8.5"/>
        <rFont val="Calibri"/>
        <family val="2"/>
      </rPr>
      <t xml:space="preserve">
</t>
    </r>
    <r>
      <rPr>
        <i/>
        <sz val="8.5"/>
        <rFont val="Calibri"/>
        <family val="2"/>
      </rPr>
      <t>(Tüm Araştırma Projelerinin Toplamı Yazılacaktır)</t>
    </r>
  </si>
  <si>
    <r>
      <t xml:space="preserve">Toplam Akademik Personel Sayısı
</t>
    </r>
    <r>
      <rPr>
        <sz val="8.5"/>
        <color indexed="16"/>
        <rFont val="Calibri"/>
        <family val="2"/>
      </rPr>
      <t>(Personel Daire Başkanlığınca Doldurulacaktır)</t>
    </r>
    <r>
      <rPr>
        <b/>
        <sz val="8.5"/>
        <rFont val="Calibri"/>
        <family val="2"/>
      </rPr>
      <t xml:space="preserve">
</t>
    </r>
    <r>
      <rPr>
        <i/>
        <sz val="8.5"/>
        <rFont val="Calibri"/>
        <family val="2"/>
      </rPr>
      <t>(Kadrolu, Yabancı Uyruklu, 2547/35'li Akademik Personel Toplamı Yazılacaktır)</t>
    </r>
  </si>
  <si>
    <r>
      <t xml:space="preserve">Araştırma Projesi Yürüten ve Araştırmalarda Görev Alan Akademik Personel Sayısı
</t>
    </r>
    <r>
      <rPr>
        <sz val="8.5"/>
        <color indexed="16"/>
        <rFont val="Calibri"/>
        <family val="2"/>
      </rPr>
      <t>(BAP Koordinasyon Birimi Koordinatörlüğünce Doldurulacaktır)</t>
    </r>
  </si>
  <si>
    <r>
      <t xml:space="preserve">Laboratuvar Sayısı 
</t>
    </r>
    <r>
      <rPr>
        <i/>
        <sz val="8.5"/>
        <rFont val="Calibri"/>
        <family val="2"/>
      </rPr>
      <t>(Toplam Laboratuvar Sayısı Yazılacaktır.)</t>
    </r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</si>
</sst>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i/>
      <sz val="8.5"/>
      <name val="Calibri"/>
      <family val="2"/>
    </font>
    <font>
      <i/>
      <sz val="8.5"/>
      <color indexed="23"/>
      <name val="Calibri"/>
      <family val="2"/>
    </font>
    <font>
      <sz val="8.5"/>
      <color indexed="16"/>
      <name val="Calibri"/>
      <family val="2"/>
    </font>
    <font>
      <i/>
      <sz val="8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.5"/>
      <color indexed="8"/>
      <name val="Calibri"/>
      <family val="2"/>
    </font>
    <font>
      <sz val="8.5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7"/>
      <color indexed="9"/>
      <name val="Calibri"/>
      <family val="2"/>
    </font>
    <font>
      <b/>
      <sz val="8.5"/>
      <color indexed="9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i/>
      <sz val="8"/>
      <color indexed="23"/>
      <name val="Calibri"/>
      <family val="2"/>
    </font>
    <font>
      <b/>
      <sz val="7.5"/>
      <color indexed="8"/>
      <name val="Calibri"/>
      <family val="2"/>
    </font>
    <font>
      <sz val="8.5"/>
      <color indexed="9"/>
      <name val="Calibri"/>
      <family val="2"/>
    </font>
    <font>
      <sz val="9"/>
      <color indexed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b/>
      <i/>
      <sz val="8.5"/>
      <color indexed="2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000000"/>
      <name val="Calibri"/>
      <family val="2"/>
    </font>
    <font>
      <b/>
      <sz val="8.5"/>
      <color rgb="FF000000"/>
      <name val="Calibri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sz val="8.5"/>
      <color rgb="FFFF0000"/>
      <name val="Calibri"/>
      <family val="2"/>
    </font>
    <font>
      <sz val="8"/>
      <color rgb="FF000000"/>
      <name val="Calibri"/>
      <family val="2"/>
    </font>
    <font>
      <b/>
      <sz val="7"/>
      <color theme="0"/>
      <name val="Calibri"/>
      <family val="2"/>
    </font>
    <font>
      <b/>
      <sz val="8.5"/>
      <color theme="0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8.5"/>
      <color theme="0"/>
      <name val="Calibri"/>
      <family val="2"/>
    </font>
    <font>
      <b/>
      <i/>
      <sz val="8"/>
      <color theme="0" tint="-0.4999699890613556"/>
      <name val="Calibri"/>
      <family val="2"/>
    </font>
    <font>
      <b/>
      <sz val="7.5"/>
      <color rgb="FF000000"/>
      <name val="Calibri"/>
      <family val="2"/>
    </font>
    <font>
      <sz val="8"/>
      <color theme="0"/>
      <name val="Calibri"/>
      <family val="2"/>
    </font>
    <font>
      <b/>
      <sz val="8"/>
      <color rgb="FF000000"/>
      <name val="Calibri"/>
      <family val="2"/>
    </font>
    <font>
      <sz val="9"/>
      <color theme="0"/>
      <name val="Calibri"/>
      <family val="2"/>
    </font>
    <font>
      <b/>
      <i/>
      <sz val="8.5"/>
      <color theme="0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4DDEC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8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right/>
      <top style="thin">
        <color rgb="FF95B3D7"/>
      </top>
      <bottom style="thin">
        <color rgb="FF95B3D7"/>
      </bottom>
    </border>
    <border>
      <left style="thin">
        <color rgb="FF95B3D7"/>
      </left>
      <right style="thin">
        <color rgb="FF95B3D7"/>
      </right>
      <top/>
      <bottom style="thin">
        <color rgb="FF95B3D7"/>
      </bottom>
    </border>
    <border>
      <left/>
      <right style="thin">
        <color rgb="FF95B3D7"/>
      </right>
      <top style="thin">
        <color rgb="FF95B3D7"/>
      </top>
      <bottom style="thin">
        <color rgb="FF95B3D7"/>
      </bottom>
    </border>
    <border>
      <left/>
      <right/>
      <top style="thin">
        <color rgb="FF95B3D7"/>
      </top>
      <bottom style="thin">
        <color rgb="FF95B3D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Font="1" applyAlignment="1">
      <alignment/>
    </xf>
    <xf numFmtId="3" fontId="2" fillId="0" borderId="10" xfId="0" applyNumberFormat="1" applyFont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64" fillId="0" borderId="10" xfId="0" applyFont="1" applyBorder="1" applyAlignment="1" applyProtection="1">
      <alignment vertical="center"/>
      <protection locked="0"/>
    </xf>
    <xf numFmtId="4" fontId="64" fillId="0" borderId="11" xfId="0" applyNumberFormat="1" applyFont="1" applyBorder="1" applyAlignment="1" applyProtection="1">
      <alignment vertical="center"/>
      <protection locked="0"/>
    </xf>
    <xf numFmtId="4" fontId="64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hidden="1"/>
    </xf>
    <xf numFmtId="4" fontId="64" fillId="0" borderId="11" xfId="0" applyNumberFormat="1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6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3" fontId="64" fillId="0" borderId="10" xfId="0" applyNumberFormat="1" applyFont="1" applyBorder="1" applyAlignment="1" applyProtection="1">
      <alignment vertical="center"/>
      <protection hidden="1"/>
    </xf>
    <xf numFmtId="3" fontId="64" fillId="0" borderId="10" xfId="0" applyNumberFormat="1" applyFont="1" applyBorder="1" applyAlignment="1" applyProtection="1">
      <alignment vertical="center"/>
      <protection locked="0"/>
    </xf>
    <xf numFmtId="0" fontId="65" fillId="33" borderId="10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vertical="center" wrapText="1"/>
      <protection hidden="1"/>
    </xf>
    <xf numFmtId="0" fontId="2" fillId="34" borderId="10" xfId="0" applyFont="1" applyFill="1" applyBorder="1" applyAlignment="1" applyProtection="1">
      <alignment vertical="center" wrapText="1"/>
      <protection hidden="1"/>
    </xf>
    <xf numFmtId="0" fontId="66" fillId="34" borderId="10" xfId="0" applyFont="1" applyFill="1" applyBorder="1" applyAlignment="1" applyProtection="1">
      <alignment vertical="center" wrapText="1"/>
      <protection hidden="1"/>
    </xf>
    <xf numFmtId="0" fontId="67" fillId="34" borderId="10" xfId="0" applyFont="1" applyFill="1" applyBorder="1" applyAlignment="1" applyProtection="1">
      <alignment vertical="center" wrapText="1"/>
      <protection hidden="1"/>
    </xf>
    <xf numFmtId="0" fontId="64" fillId="34" borderId="10" xfId="0" applyFont="1" applyFill="1" applyBorder="1" applyAlignment="1" applyProtection="1">
      <alignment vertical="center" wrapText="1"/>
      <protection hidden="1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hidden="1"/>
    </xf>
    <xf numFmtId="10" fontId="2" fillId="0" borderId="10" xfId="0" applyNumberFormat="1" applyFont="1" applyBorder="1" applyAlignment="1" applyProtection="1">
      <alignment horizontal="right" vertical="center" wrapText="1"/>
      <protection hidden="1"/>
    </xf>
    <xf numFmtId="0" fontId="67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hidden="1"/>
    </xf>
    <xf numFmtId="0" fontId="67" fillId="0" borderId="0" xfId="0" applyFont="1" applyAlignment="1" applyProtection="1">
      <alignment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/>
      <protection hidden="1"/>
    </xf>
    <xf numFmtId="0" fontId="66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wrapText="1"/>
      <protection hidden="1"/>
    </xf>
    <xf numFmtId="0" fontId="67" fillId="0" borderId="0" xfId="0" applyFont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/>
      <protection hidden="1"/>
    </xf>
    <xf numFmtId="4" fontId="3" fillId="0" borderId="10" xfId="0" applyNumberFormat="1" applyFont="1" applyBorder="1" applyAlignment="1" applyProtection="1">
      <alignment horizontal="right" vertical="center" shrinkToFit="1"/>
      <protection hidden="1"/>
    </xf>
    <xf numFmtId="4" fontId="2" fillId="0" borderId="10" xfId="0" applyNumberFormat="1" applyFont="1" applyBorder="1" applyAlignment="1" applyProtection="1">
      <alignment horizontal="right" vertical="center" shrinkToFit="1"/>
      <protection hidden="1"/>
    </xf>
    <xf numFmtId="4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0" fontId="3" fillId="0" borderId="10" xfId="0" applyNumberFormat="1" applyFont="1" applyBorder="1" applyAlignment="1" applyProtection="1">
      <alignment horizontal="right" vertical="center" shrinkToFit="1"/>
      <protection hidden="1"/>
    </xf>
    <xf numFmtId="1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4" fontId="69" fillId="0" borderId="11" xfId="0" applyNumberFormat="1" applyFont="1" applyBorder="1" applyAlignment="1" applyProtection="1">
      <alignment vertical="center"/>
      <protection locked="0"/>
    </xf>
    <xf numFmtId="4" fontId="69" fillId="0" borderId="11" xfId="0" applyNumberFormat="1" applyFont="1" applyBorder="1" applyAlignment="1" applyProtection="1">
      <alignment vertical="center"/>
      <protection hidden="1"/>
    </xf>
    <xf numFmtId="10" fontId="32" fillId="0" borderId="10" xfId="0" applyNumberFormat="1" applyFont="1" applyBorder="1" applyAlignment="1" applyProtection="1">
      <alignment horizontal="right" vertical="center" wrapText="1"/>
      <protection hidden="1"/>
    </xf>
    <xf numFmtId="4" fontId="69" fillId="0" borderId="10" xfId="0" applyNumberFormat="1" applyFont="1" applyBorder="1" applyAlignment="1" applyProtection="1">
      <alignment vertical="center"/>
      <protection locked="0"/>
    </xf>
    <xf numFmtId="3" fontId="32" fillId="0" borderId="10" xfId="0" applyNumberFormat="1" applyFont="1" applyBorder="1" applyAlignment="1" applyProtection="1">
      <alignment horizontal="right" vertical="center" wrapText="1"/>
      <protection locked="0"/>
    </xf>
    <xf numFmtId="3" fontId="32" fillId="0" borderId="10" xfId="0" applyNumberFormat="1" applyFont="1" applyBorder="1" applyAlignment="1" applyProtection="1">
      <alignment horizontal="right" vertical="center" wrapText="1"/>
      <protection hidden="1"/>
    </xf>
    <xf numFmtId="0" fontId="70" fillId="36" borderId="10" xfId="0" applyFont="1" applyFill="1" applyBorder="1" applyAlignment="1" applyProtection="1">
      <alignment horizontal="center" vertical="center" wrapText="1"/>
      <protection hidden="1"/>
    </xf>
    <xf numFmtId="0" fontId="71" fillId="36" borderId="10" xfId="0" applyFont="1" applyFill="1" applyBorder="1" applyAlignment="1" applyProtection="1">
      <alignment horizontal="center" vertical="center" wrapText="1"/>
      <protection hidden="1"/>
    </xf>
    <xf numFmtId="0" fontId="72" fillId="36" borderId="10" xfId="0" applyFont="1" applyFill="1" applyBorder="1" applyAlignment="1" applyProtection="1">
      <alignment horizontal="center" vertical="center" shrinkToFit="1"/>
      <protection hidden="1"/>
    </xf>
    <xf numFmtId="0" fontId="71" fillId="36" borderId="10" xfId="0" applyFont="1" applyFill="1" applyBorder="1" applyAlignment="1" applyProtection="1">
      <alignment horizontal="center" vertical="center"/>
      <protection hidden="1"/>
    </xf>
    <xf numFmtId="0" fontId="72" fillId="36" borderId="10" xfId="0" applyFont="1" applyFill="1" applyBorder="1" applyAlignment="1" applyProtection="1">
      <alignment horizontal="center" vertical="center" wrapText="1"/>
      <protection hidden="1"/>
    </xf>
    <xf numFmtId="0" fontId="73" fillId="36" borderId="10" xfId="0" applyFont="1" applyFill="1" applyBorder="1" applyAlignment="1" applyProtection="1">
      <alignment horizontal="center" vertical="center" wrapText="1"/>
      <protection hidden="1"/>
    </xf>
    <xf numFmtId="0" fontId="73" fillId="36" borderId="10" xfId="0" applyFont="1" applyFill="1" applyBorder="1" applyAlignment="1" applyProtection="1">
      <alignment horizontal="center" vertical="center" shrinkToFit="1"/>
      <protection hidden="1"/>
    </xf>
    <xf numFmtId="0" fontId="74" fillId="0" borderId="0" xfId="0" applyFont="1" applyAlignment="1" applyProtection="1">
      <alignment/>
      <protection hidden="1"/>
    </xf>
    <xf numFmtId="0" fontId="73" fillId="36" borderId="10" xfId="0" applyFont="1" applyFill="1" applyBorder="1" applyAlignment="1" applyProtection="1">
      <alignment horizontal="center" vertical="center"/>
      <protection hidden="1"/>
    </xf>
    <xf numFmtId="0" fontId="71" fillId="36" borderId="10" xfId="0" applyFont="1" applyFill="1" applyBorder="1" applyAlignment="1" applyProtection="1">
      <alignment horizontal="center" vertical="center"/>
      <protection hidden="1"/>
    </xf>
    <xf numFmtId="0" fontId="73" fillId="36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75" fillId="36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 wrapText="1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69" fillId="0" borderId="10" xfId="0" applyFont="1" applyBorder="1" applyAlignment="1" applyProtection="1">
      <alignment vertical="center"/>
      <protection hidden="1"/>
    </xf>
    <xf numFmtId="0" fontId="76" fillId="0" borderId="10" xfId="0" applyFont="1" applyBorder="1" applyAlignment="1" applyProtection="1">
      <alignment vertical="center" wrapText="1"/>
      <protection hidden="1"/>
    </xf>
    <xf numFmtId="0" fontId="76" fillId="0" borderId="12" xfId="0" applyFont="1" applyBorder="1" applyAlignment="1" applyProtection="1">
      <alignment vertical="center" wrapText="1"/>
      <protection hidden="1"/>
    </xf>
    <xf numFmtId="0" fontId="77" fillId="34" borderId="11" xfId="0" applyFont="1" applyFill="1" applyBorder="1" applyAlignment="1" applyProtection="1">
      <alignment horizontal="left" vertical="center" wrapText="1"/>
      <protection hidden="1"/>
    </xf>
    <xf numFmtId="0" fontId="77" fillId="34" borderId="13" xfId="0" applyFont="1" applyFill="1" applyBorder="1" applyAlignment="1" applyProtection="1">
      <alignment horizontal="left" vertical="center" wrapText="1"/>
      <protection hidden="1"/>
    </xf>
    <xf numFmtId="0" fontId="69" fillId="34" borderId="11" xfId="0" applyFont="1" applyFill="1" applyBorder="1" applyAlignment="1" applyProtection="1">
      <alignment horizontal="left" vertical="center" wrapText="1"/>
      <protection locked="0"/>
    </xf>
    <xf numFmtId="0" fontId="69" fillId="34" borderId="14" xfId="0" applyFont="1" applyFill="1" applyBorder="1" applyAlignment="1" applyProtection="1">
      <alignment horizontal="left" vertical="center" wrapText="1"/>
      <protection locked="0"/>
    </xf>
    <xf numFmtId="0" fontId="69" fillId="34" borderId="13" xfId="0" applyFont="1" applyFill="1" applyBorder="1" applyAlignment="1" applyProtection="1">
      <alignment horizontal="left" vertical="center" wrapText="1"/>
      <protection locked="0"/>
    </xf>
    <xf numFmtId="0" fontId="71" fillId="36" borderId="10" xfId="0" applyFont="1" applyFill="1" applyBorder="1" applyAlignment="1" applyProtection="1">
      <alignment horizontal="center" vertical="center"/>
      <protection hidden="1"/>
    </xf>
    <xf numFmtId="0" fontId="69" fillId="0" borderId="10" xfId="0" applyFont="1" applyFill="1" applyBorder="1" applyAlignment="1" applyProtection="1">
      <alignment vertical="center"/>
      <protection hidden="1"/>
    </xf>
    <xf numFmtId="0" fontId="73" fillId="36" borderId="10" xfId="0" applyFont="1" applyFill="1" applyBorder="1" applyAlignment="1" applyProtection="1">
      <alignment vertical="center"/>
      <protection hidden="1"/>
    </xf>
    <xf numFmtId="0" fontId="78" fillId="36" borderId="10" xfId="0" applyFont="1" applyFill="1" applyBorder="1" applyAlignment="1" applyProtection="1">
      <alignment vertical="center"/>
      <protection hidden="1"/>
    </xf>
    <xf numFmtId="0" fontId="79" fillId="0" borderId="10" xfId="0" applyFont="1" applyBorder="1" applyAlignment="1" applyProtection="1">
      <alignment vertical="center"/>
      <protection hidden="1"/>
    </xf>
    <xf numFmtId="0" fontId="79" fillId="0" borderId="11" xfId="0" applyFont="1" applyBorder="1" applyAlignment="1" applyProtection="1">
      <alignment horizontal="left" vertical="center" wrapText="1"/>
      <protection hidden="1"/>
    </xf>
    <xf numFmtId="0" fontId="79" fillId="0" borderId="14" xfId="0" applyFont="1" applyBorder="1" applyAlignment="1" applyProtection="1">
      <alignment horizontal="left" vertical="center" wrapText="1"/>
      <protection hidden="1"/>
    </xf>
    <xf numFmtId="0" fontId="79" fillId="0" borderId="13" xfId="0" applyFont="1" applyBorder="1" applyAlignment="1" applyProtection="1">
      <alignment horizontal="left" vertical="center" wrapText="1"/>
      <protection hidden="1"/>
    </xf>
    <xf numFmtId="0" fontId="62" fillId="0" borderId="0" xfId="0" applyFont="1" applyAlignment="1" applyProtection="1">
      <alignment horizontal="left"/>
      <protection hidden="1"/>
    </xf>
    <xf numFmtId="0" fontId="73" fillId="36" borderId="10" xfId="0" applyFont="1" applyFill="1" applyBorder="1" applyAlignment="1" applyProtection="1">
      <alignment horizontal="center" vertical="center"/>
      <protection hidden="1"/>
    </xf>
    <xf numFmtId="0" fontId="79" fillId="0" borderId="10" xfId="0" applyFont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72" fillId="36" borderId="10" xfId="0" applyFont="1" applyFill="1" applyBorder="1" applyAlignment="1" applyProtection="1">
      <alignment horizontal="center" vertical="center" textRotation="90" wrapText="1" shrinkToFit="1"/>
      <protection hidden="1"/>
    </xf>
    <xf numFmtId="0" fontId="72" fillId="36" borderId="10" xfId="0" applyFont="1" applyFill="1" applyBorder="1" applyAlignment="1" applyProtection="1">
      <alignment horizontal="center" vertical="center" wrapText="1" shrinkToFit="1"/>
      <protection hidden="1"/>
    </xf>
    <xf numFmtId="0" fontId="80" fillId="36" borderId="10" xfId="0" applyFont="1" applyFill="1" applyBorder="1" applyAlignment="1" applyProtection="1">
      <alignment horizontal="center" vertical="center" wrapText="1"/>
      <protection hidden="1"/>
    </xf>
    <xf numFmtId="0" fontId="27" fillId="36" borderId="1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left"/>
      <protection hidden="1"/>
    </xf>
    <xf numFmtId="0" fontId="73" fillId="36" borderId="10" xfId="0" applyFont="1" applyFill="1" applyBorder="1" applyAlignment="1" applyProtection="1">
      <alignment horizontal="center" vertical="center" textRotation="90" wrapText="1" shrinkToFit="1"/>
      <protection hidden="1"/>
    </xf>
    <xf numFmtId="0" fontId="73" fillId="36" borderId="10" xfId="0" applyFont="1" applyFill="1" applyBorder="1" applyAlignment="1" applyProtection="1">
      <alignment horizontal="center" vertical="center" wrapText="1" shrinkToFit="1"/>
      <protection hidden="1"/>
    </xf>
    <xf numFmtId="0" fontId="71" fillId="36" borderId="10" xfId="0" applyFont="1" applyFill="1" applyBorder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left" vertical="center"/>
      <protection hidden="1"/>
    </xf>
    <xf numFmtId="0" fontId="81" fillId="0" borderId="10" xfId="0" applyFont="1" applyBorder="1" applyAlignment="1" applyProtection="1">
      <alignment vertical="center" wrapText="1"/>
      <protection hidden="1"/>
    </xf>
    <xf numFmtId="0" fontId="64" fillId="34" borderId="11" xfId="0" applyFont="1" applyFill="1" applyBorder="1" applyAlignment="1" applyProtection="1">
      <alignment horizontal="left" vertical="center" wrapText="1"/>
      <protection locked="0"/>
    </xf>
    <xf numFmtId="0" fontId="64" fillId="34" borderId="14" xfId="0" applyFont="1" applyFill="1" applyBorder="1" applyAlignment="1" applyProtection="1">
      <alignment horizontal="left" vertical="center" wrapText="1"/>
      <protection locked="0"/>
    </xf>
    <xf numFmtId="0" fontId="64" fillId="34" borderId="13" xfId="0" applyFont="1" applyFill="1" applyBorder="1" applyAlignment="1" applyProtection="1">
      <alignment horizontal="left" vertical="center" wrapText="1"/>
      <protection locked="0"/>
    </xf>
    <xf numFmtId="0" fontId="65" fillId="0" borderId="10" xfId="0" applyFont="1" applyBorder="1" applyAlignment="1" applyProtection="1">
      <alignment vertical="center" wrapText="1"/>
      <protection hidden="1"/>
    </xf>
    <xf numFmtId="0" fontId="65" fillId="0" borderId="10" xfId="0" applyFont="1" applyBorder="1" applyAlignment="1" applyProtection="1">
      <alignment vertical="center"/>
      <protection hidden="1"/>
    </xf>
    <xf numFmtId="0" fontId="71" fillId="36" borderId="10" xfId="0" applyFont="1" applyFill="1" applyBorder="1" applyAlignment="1" applyProtection="1">
      <alignment vertical="center"/>
      <protection hidden="1"/>
    </xf>
    <xf numFmtId="0" fontId="75" fillId="36" borderId="10" xfId="0" applyFont="1" applyFill="1" applyBorder="1" applyAlignment="1" applyProtection="1">
      <alignment vertical="center"/>
      <protection hidden="1"/>
    </xf>
    <xf numFmtId="0" fontId="65" fillId="0" borderId="11" xfId="0" applyFont="1" applyBorder="1" applyAlignment="1" applyProtection="1">
      <alignment horizontal="left" vertical="center" wrapText="1"/>
      <protection hidden="1"/>
    </xf>
    <xf numFmtId="0" fontId="65" fillId="0" borderId="14" xfId="0" applyFont="1" applyBorder="1" applyAlignment="1" applyProtection="1">
      <alignment horizontal="left" vertical="center" wrapText="1"/>
      <protection hidden="1"/>
    </xf>
    <xf numFmtId="0" fontId="65" fillId="0" borderId="13" xfId="0" applyFont="1" applyBorder="1" applyAlignment="1" applyProtection="1">
      <alignment horizontal="left" vertical="center" wrapText="1"/>
      <protection hidden="1"/>
    </xf>
    <xf numFmtId="0" fontId="72" fillId="36" borderId="10" xfId="0" applyFont="1" applyFill="1" applyBorder="1" applyAlignment="1" applyProtection="1">
      <alignment horizontal="center" vertical="center" textRotation="90" wrapText="1"/>
      <protection hidden="1"/>
    </xf>
    <xf numFmtId="0" fontId="72" fillId="36" borderId="10" xfId="0" applyFont="1" applyFill="1" applyBorder="1" applyAlignment="1" applyProtection="1">
      <alignment vertical="center" wrapText="1"/>
      <protection hidden="1"/>
    </xf>
    <xf numFmtId="0" fontId="72" fillId="36" borderId="10" xfId="0" applyFont="1" applyFill="1" applyBorder="1" applyAlignment="1" applyProtection="1">
      <alignment horizontal="center" vertical="center" wrapText="1"/>
      <protection hidden="1"/>
    </xf>
    <xf numFmtId="0" fontId="80" fillId="36" borderId="10" xfId="0" applyFont="1" applyFill="1" applyBorder="1" applyAlignment="1" applyProtection="1">
      <alignment horizontal="center"/>
      <protection hidden="1"/>
    </xf>
    <xf numFmtId="0" fontId="27" fillId="36" borderId="10" xfId="0" applyFont="1" applyFill="1" applyBorder="1" applyAlignment="1" applyProtection="1">
      <alignment horizontal="center"/>
      <protection hidden="1"/>
    </xf>
    <xf numFmtId="0" fontId="73" fillId="36" borderId="10" xfId="0" applyFont="1" applyFill="1" applyBorder="1" applyAlignment="1" applyProtection="1">
      <alignment horizontal="center" vertical="center" textRotation="90" wrapText="1"/>
      <protection hidden="1"/>
    </xf>
    <xf numFmtId="0" fontId="73" fillId="36" borderId="10" xfId="0" applyFont="1" applyFill="1" applyBorder="1" applyAlignment="1" applyProtection="1">
      <alignment vertical="center" wrapText="1"/>
      <protection hidden="1"/>
    </xf>
    <xf numFmtId="0" fontId="73" fillId="36" borderId="10" xfId="0" applyFont="1" applyFill="1" applyBorder="1" applyAlignment="1" applyProtection="1">
      <alignment horizontal="center" vertical="center" wrapText="1"/>
      <protection hidden="1"/>
    </xf>
    <xf numFmtId="0" fontId="81" fillId="0" borderId="10" xfId="0" applyFont="1" applyFill="1" applyBorder="1" applyAlignment="1" applyProtection="1">
      <alignment vertical="center" wrapText="1"/>
      <protection hidden="1"/>
    </xf>
    <xf numFmtId="0" fontId="64" fillId="0" borderId="10" xfId="0" applyFont="1" applyFill="1" applyBorder="1" applyAlignment="1" applyProtection="1">
      <alignment horizontal="left" vertical="center"/>
      <protection hidden="1"/>
    </xf>
    <xf numFmtId="0" fontId="81" fillId="0" borderId="12" xfId="0" applyFont="1" applyFill="1" applyBorder="1" applyAlignment="1" applyProtection="1">
      <alignment vertical="center" wrapText="1"/>
      <protection hidden="1"/>
    </xf>
    <xf numFmtId="0" fontId="71" fillId="36" borderId="11" xfId="0" applyFont="1" applyFill="1" applyBorder="1" applyAlignment="1" applyProtection="1">
      <alignment horizontal="center" vertical="center"/>
      <protection hidden="1"/>
    </xf>
    <xf numFmtId="0" fontId="71" fillId="36" borderId="14" xfId="0" applyFont="1" applyFill="1" applyBorder="1" applyAlignment="1" applyProtection="1">
      <alignment horizontal="center" vertical="center"/>
      <protection hidden="1"/>
    </xf>
    <xf numFmtId="0" fontId="71" fillId="36" borderId="13" xfId="0" applyFont="1" applyFill="1" applyBorder="1" applyAlignment="1" applyProtection="1">
      <alignment horizontal="center" vertical="center"/>
      <protection hidden="1"/>
    </xf>
    <xf numFmtId="0" fontId="71" fillId="36" borderId="11" xfId="0" applyFont="1" applyFill="1" applyBorder="1" applyAlignment="1" applyProtection="1">
      <alignment horizontal="center" vertical="center"/>
      <protection hidden="1"/>
    </xf>
    <xf numFmtId="0" fontId="71" fillId="36" borderId="14" xfId="0" applyFont="1" applyFill="1" applyBorder="1" applyAlignment="1" applyProtection="1">
      <alignment horizontal="center" vertical="center"/>
      <protection hidden="1"/>
    </xf>
    <xf numFmtId="0" fontId="71" fillId="36" borderId="13" xfId="0" applyFont="1" applyFill="1" applyBorder="1" applyAlignment="1" applyProtection="1">
      <alignment horizontal="center" vertical="center"/>
      <protection hidden="1"/>
    </xf>
    <xf numFmtId="0" fontId="64" fillId="0" borderId="10" xfId="0" applyFont="1" applyFill="1" applyBorder="1" applyAlignment="1" applyProtection="1">
      <alignment vertical="center"/>
      <protection hidden="1"/>
    </xf>
    <xf numFmtId="0" fontId="64" fillId="0" borderId="11" xfId="0" applyFont="1" applyBorder="1" applyAlignment="1" applyProtection="1">
      <alignment vertical="center" wrapText="1"/>
      <protection hidden="1"/>
    </xf>
    <xf numFmtId="0" fontId="64" fillId="0" borderId="13" xfId="0" applyFont="1" applyBorder="1" applyAlignment="1" applyProtection="1">
      <alignment vertical="center" wrapText="1"/>
      <protection hidden="1"/>
    </xf>
    <xf numFmtId="0" fontId="81" fillId="0" borderId="11" xfId="0" applyFont="1" applyBorder="1" applyAlignment="1" applyProtection="1">
      <alignment vertical="center" wrapText="1"/>
      <protection hidden="1"/>
    </xf>
    <xf numFmtId="0" fontId="81" fillId="0" borderId="14" xfId="0" applyFont="1" applyBorder="1" applyAlignment="1" applyProtection="1">
      <alignment vertical="center" wrapText="1"/>
      <protection hidden="1"/>
    </xf>
    <xf numFmtId="0" fontId="81" fillId="0" borderId="13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64" fillId="0" borderId="10" xfId="0" applyFont="1" applyBorder="1" applyAlignment="1" applyProtection="1">
      <alignment vertical="center"/>
      <protection hidden="1"/>
    </xf>
    <xf numFmtId="0" fontId="81" fillId="0" borderId="10" xfId="0" applyFont="1" applyBorder="1" applyAlignment="1" applyProtection="1">
      <alignment horizontal="justify" vertical="center" wrapText="1"/>
      <protection hidden="1"/>
    </xf>
    <xf numFmtId="0" fontId="65" fillId="0" borderId="11" xfId="0" applyFont="1" applyBorder="1" applyAlignment="1" applyProtection="1">
      <alignment vertical="center" wrapText="1"/>
      <protection hidden="1"/>
    </xf>
    <xf numFmtId="0" fontId="65" fillId="0" borderId="14" xfId="0" applyFont="1" applyBorder="1" applyAlignment="1" applyProtection="1">
      <alignment vertical="center" wrapText="1"/>
      <protection hidden="1"/>
    </xf>
    <xf numFmtId="0" fontId="65" fillId="0" borderId="13" xfId="0" applyFont="1" applyBorder="1" applyAlignment="1" applyProtection="1">
      <alignment vertical="center" wrapText="1"/>
      <protection hidden="1"/>
    </xf>
    <xf numFmtId="0" fontId="64" fillId="0" borderId="11" xfId="0" applyFont="1" applyBorder="1" applyAlignment="1" applyProtection="1">
      <alignment vertical="center"/>
      <protection hidden="1"/>
    </xf>
    <xf numFmtId="0" fontId="64" fillId="0" borderId="13" xfId="0" applyFont="1" applyBorder="1" applyAlignment="1" applyProtection="1">
      <alignment vertical="center"/>
      <protection hidden="1"/>
    </xf>
    <xf numFmtId="0" fontId="65" fillId="0" borderId="11" xfId="0" applyFont="1" applyFill="1" applyBorder="1" applyAlignment="1" applyProtection="1">
      <alignment horizontal="left" vertical="center" wrapText="1"/>
      <protection hidden="1"/>
    </xf>
    <xf numFmtId="0" fontId="65" fillId="0" borderId="14" xfId="0" applyFont="1" applyFill="1" applyBorder="1" applyAlignment="1" applyProtection="1">
      <alignment horizontal="left" vertical="center" wrapText="1"/>
      <protection hidden="1"/>
    </xf>
    <xf numFmtId="0" fontId="65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6"/>
  <sheetViews>
    <sheetView showGridLines="0" tabSelected="1" zoomScalePageLayoutView="0" workbookViewId="0" topLeftCell="A37">
      <selection activeCell="F45" sqref="F45"/>
    </sheetView>
  </sheetViews>
  <sheetFormatPr defaultColWidth="9.140625" defaultRowHeight="15"/>
  <cols>
    <col min="1" max="1" width="4.7109375" style="11" customWidth="1"/>
    <col min="2" max="2" width="8.7109375" style="9" customWidth="1"/>
    <col min="3" max="3" width="44.421875" style="9" customWidth="1"/>
    <col min="4" max="6" width="9.7109375" style="12" customWidth="1"/>
    <col min="7" max="16384" width="9.140625" style="6" customWidth="1"/>
  </cols>
  <sheetData>
    <row r="1" spans="1:6" ht="15">
      <c r="A1" s="97" t="s">
        <v>29</v>
      </c>
      <c r="B1" s="97"/>
      <c r="C1" s="97"/>
      <c r="D1" s="97"/>
      <c r="E1" s="97"/>
      <c r="F1" s="97"/>
    </row>
    <row r="3" spans="1:6" s="30" customFormat="1" ht="15.75" customHeight="1">
      <c r="A3" s="91" t="s">
        <v>0</v>
      </c>
      <c r="B3" s="92"/>
      <c r="C3" s="98" t="s">
        <v>1</v>
      </c>
      <c r="D3" s="98"/>
      <c r="E3" s="98"/>
      <c r="F3" s="98"/>
    </row>
    <row r="4" spans="1:6" s="30" customFormat="1" ht="15.75" customHeight="1">
      <c r="A4" s="91" t="s">
        <v>2</v>
      </c>
      <c r="B4" s="92"/>
      <c r="C4" s="93" t="s">
        <v>63</v>
      </c>
      <c r="D4" s="93"/>
      <c r="E4" s="93"/>
      <c r="F4" s="93"/>
    </row>
    <row r="5" spans="1:6" s="30" customFormat="1" ht="22.5" customHeight="1">
      <c r="A5" s="91" t="s">
        <v>3</v>
      </c>
      <c r="B5" s="92"/>
      <c r="C5" s="99" t="s">
        <v>64</v>
      </c>
      <c r="D5" s="99"/>
      <c r="E5" s="99"/>
      <c r="F5" s="99"/>
    </row>
    <row r="6" spans="1:6" s="30" customFormat="1" ht="15.75" customHeight="1">
      <c r="A6" s="91" t="s">
        <v>4</v>
      </c>
      <c r="B6" s="92"/>
      <c r="C6" s="93" t="s">
        <v>27</v>
      </c>
      <c r="D6" s="93"/>
      <c r="E6" s="93"/>
      <c r="F6" s="93"/>
    </row>
    <row r="7" spans="1:6" s="30" customFormat="1" ht="21.75" customHeight="1">
      <c r="A7" s="91" t="s">
        <v>60</v>
      </c>
      <c r="B7" s="92"/>
      <c r="C7" s="94" t="s">
        <v>140</v>
      </c>
      <c r="D7" s="95"/>
      <c r="E7" s="95"/>
      <c r="F7" s="96"/>
    </row>
    <row r="8" spans="1:6" s="30" customFormat="1" ht="27">
      <c r="A8" s="91" t="s">
        <v>5</v>
      </c>
      <c r="B8" s="91"/>
      <c r="C8" s="91"/>
      <c r="D8" s="73" t="s">
        <v>3</v>
      </c>
      <c r="E8" s="63" t="s">
        <v>159</v>
      </c>
      <c r="F8" s="63" t="s">
        <v>41</v>
      </c>
    </row>
    <row r="9" spans="1:6" s="30" customFormat="1" ht="14.25" customHeight="1">
      <c r="A9" s="71">
        <v>1</v>
      </c>
      <c r="B9" s="81" t="s">
        <v>7</v>
      </c>
      <c r="C9" s="81"/>
      <c r="D9" s="57"/>
      <c r="E9" s="58">
        <f>IF(AND(NOT(ISBLANK(F40)),NOT(ISBLANK(F44))),(F44/(F40-F41))," ")</f>
        <v>0.8167641325536062</v>
      </c>
      <c r="F9" s="59" t="str">
        <f>IF(AND(NOT(ISBLANK(D9)),ISNUMBER(E9)),E9/D9," ")</f>
        <v> </v>
      </c>
    </row>
    <row r="10" spans="1:6" s="70" customFormat="1" ht="24.75" customHeight="1">
      <c r="A10" s="82" t="s">
        <v>146</v>
      </c>
      <c r="B10" s="82"/>
      <c r="C10" s="82"/>
      <c r="D10" s="82"/>
      <c r="E10" s="82"/>
      <c r="F10" s="83"/>
    </row>
    <row r="11" spans="1:7" s="30" customFormat="1" ht="24.75" customHeight="1">
      <c r="A11" s="84" t="s">
        <v>40</v>
      </c>
      <c r="B11" s="85"/>
      <c r="C11" s="86"/>
      <c r="D11" s="87"/>
      <c r="E11" s="87"/>
      <c r="F11" s="88"/>
      <c r="G11" s="31" t="str">
        <f>IF(AND(ISNUMBER(F9),NOT(D9=E9),ISBLANK(C11)),"Sapma Nedeni alanı boş bırakılamaz!"," ")</f>
        <v> </v>
      </c>
    </row>
    <row r="12" spans="1:6" s="30" customFormat="1" ht="14.25" customHeight="1">
      <c r="A12" s="71">
        <v>2</v>
      </c>
      <c r="B12" s="90" t="s">
        <v>154</v>
      </c>
      <c r="C12" s="90"/>
      <c r="D12" s="57"/>
      <c r="E12" s="58">
        <f>IF(AND(NOT(ISBLANK(F40)),NOT(ISBLANK(F42))),((F40-F41)/F42)," ")</f>
        <v>256.5</v>
      </c>
      <c r="F12" s="59" t="str">
        <f>IF(AND(NOT(ISBLANK(D12)),ISNUMBER(E12)),E12/D12," ")</f>
        <v> </v>
      </c>
    </row>
    <row r="13" spans="1:6" s="30" customFormat="1" ht="14.25" customHeight="1">
      <c r="A13" s="82" t="s">
        <v>155</v>
      </c>
      <c r="B13" s="82"/>
      <c r="C13" s="82"/>
      <c r="D13" s="82"/>
      <c r="E13" s="82"/>
      <c r="F13" s="83"/>
    </row>
    <row r="14" spans="1:7" s="30" customFormat="1" ht="24.75" customHeight="1">
      <c r="A14" s="84" t="s">
        <v>40</v>
      </c>
      <c r="B14" s="85"/>
      <c r="C14" s="86"/>
      <c r="D14" s="87"/>
      <c r="E14" s="87"/>
      <c r="F14" s="88"/>
      <c r="G14" s="31" t="str">
        <f>IF(AND(ISNUMBER(F12),NOT(D12=E12),ISBLANK(C14)),"Sapma Nedeni alanı boş bırakılamaz!"," ")</f>
        <v> </v>
      </c>
    </row>
    <row r="15" spans="1:6" s="30" customFormat="1" ht="14.25" customHeight="1">
      <c r="A15" s="71">
        <v>3</v>
      </c>
      <c r="B15" s="81" t="s">
        <v>62</v>
      </c>
      <c r="C15" s="81"/>
      <c r="D15" s="57"/>
      <c r="E15" s="58" t="str">
        <f>IF(AND(NOT(ISBLANK(F40)),NOT(ISBLANK(F49))),(F49/(F40-F41))," ")</f>
        <v> </v>
      </c>
      <c r="F15" s="59" t="str">
        <f>IF(AND(NOT(ISBLANK(D15)),ISNUMBER(E15)),E15/D15," ")</f>
        <v> </v>
      </c>
    </row>
    <row r="16" spans="1:6" s="30" customFormat="1" ht="14.25" customHeight="1">
      <c r="A16" s="82" t="s">
        <v>148</v>
      </c>
      <c r="B16" s="82"/>
      <c r="C16" s="82"/>
      <c r="D16" s="82"/>
      <c r="E16" s="82"/>
      <c r="F16" s="83"/>
    </row>
    <row r="17" spans="1:7" s="30" customFormat="1" ht="24.75" customHeight="1">
      <c r="A17" s="84" t="s">
        <v>40</v>
      </c>
      <c r="B17" s="85"/>
      <c r="C17" s="86"/>
      <c r="D17" s="87"/>
      <c r="E17" s="87"/>
      <c r="F17" s="88"/>
      <c r="G17" s="31" t="str">
        <f>IF(AND(ISNUMBER(F15),NOT(D15=E15),ISBLANK(C17)),"Sapma Nedeni alanı boş bırakılamaz!"," ")</f>
        <v> </v>
      </c>
    </row>
    <row r="18" spans="1:7" s="30" customFormat="1" ht="14.25" customHeight="1">
      <c r="A18" s="71">
        <v>4</v>
      </c>
      <c r="B18" s="81" t="s">
        <v>6</v>
      </c>
      <c r="C18" s="81"/>
      <c r="D18" s="57"/>
      <c r="E18" s="58">
        <f>IF(AND(NOT(ISBLANK(F38)),NOT(ISBLANK(F40))),F40/F38," ")</f>
        <v>154</v>
      </c>
      <c r="F18" s="59" t="str">
        <f>IF(AND(NOT(ISBLANK(D18)),ISNUMBER(E18)),E18/D18," ")</f>
        <v> </v>
      </c>
      <c r="G18" s="39"/>
    </row>
    <row r="19" spans="1:6" s="70" customFormat="1" ht="24.75" customHeight="1">
      <c r="A19" s="82" t="s">
        <v>147</v>
      </c>
      <c r="B19" s="82"/>
      <c r="C19" s="82"/>
      <c r="D19" s="82"/>
      <c r="E19" s="82"/>
      <c r="F19" s="83"/>
    </row>
    <row r="20" spans="1:7" s="30" customFormat="1" ht="24.75" customHeight="1">
      <c r="A20" s="84" t="s">
        <v>40</v>
      </c>
      <c r="B20" s="85"/>
      <c r="C20" s="86"/>
      <c r="D20" s="87"/>
      <c r="E20" s="87"/>
      <c r="F20" s="88"/>
      <c r="G20" s="31" t="str">
        <f>IF(AND(ISNUMBER(F18),NOT(D18=E18),ISBLANK(C20)),"Sapma Nedeni alanı boş bırakılamaz!"," ")</f>
        <v> </v>
      </c>
    </row>
    <row r="21" spans="1:6" s="30" customFormat="1" ht="14.25" customHeight="1">
      <c r="A21" s="71">
        <v>5</v>
      </c>
      <c r="B21" s="81" t="s">
        <v>8</v>
      </c>
      <c r="C21" s="81"/>
      <c r="D21" s="60"/>
      <c r="E21" s="58">
        <f>IF(AND(NOT(ISBLANK(F40)),NOT(ISBLANK(F45))),(F40-F41)/F45," ")</f>
        <v>128.25</v>
      </c>
      <c r="F21" s="59" t="str">
        <f>IF(AND(NOT(ISBLANK(D21)),ISNUMBER(E21)),E21/D21," ")</f>
        <v> </v>
      </c>
    </row>
    <row r="22" spans="1:6" s="30" customFormat="1" ht="14.25" customHeight="1">
      <c r="A22" s="82" t="s">
        <v>149</v>
      </c>
      <c r="B22" s="82"/>
      <c r="C22" s="82"/>
      <c r="D22" s="82"/>
      <c r="E22" s="82"/>
      <c r="F22" s="83"/>
    </row>
    <row r="23" spans="1:7" s="30" customFormat="1" ht="24.75" customHeight="1">
      <c r="A23" s="84" t="s">
        <v>40</v>
      </c>
      <c r="B23" s="85"/>
      <c r="C23" s="86"/>
      <c r="D23" s="87"/>
      <c r="E23" s="87"/>
      <c r="F23" s="88"/>
      <c r="G23" s="31" t="str">
        <f>IF(AND(ISNUMBER(F21),NOT(D21=E21),ISBLANK(C23)),"Sapma Nedeni alanı boş bırakılamaz!"," ")</f>
        <v> </v>
      </c>
    </row>
    <row r="24" spans="1:6" s="30" customFormat="1" ht="14.25" customHeight="1">
      <c r="A24" s="71">
        <v>6</v>
      </c>
      <c r="B24" s="81" t="s">
        <v>28</v>
      </c>
      <c r="C24" s="81"/>
      <c r="D24" s="61"/>
      <c r="E24" s="62" t="str">
        <f>IF(ISBLANK(F39)," ",F39)</f>
        <v> </v>
      </c>
      <c r="F24" s="59" t="str">
        <f>IF(AND(NOT(ISBLANK(D24)),ISNUMBER(E24)),E24/D24," ")</f>
        <v> </v>
      </c>
    </row>
    <row r="25" spans="1:6" s="30" customFormat="1" ht="14.25" customHeight="1">
      <c r="A25" s="82" t="s">
        <v>157</v>
      </c>
      <c r="B25" s="82"/>
      <c r="C25" s="82"/>
      <c r="D25" s="82"/>
      <c r="E25" s="82"/>
      <c r="F25" s="83"/>
    </row>
    <row r="26" spans="1:7" s="30" customFormat="1" ht="24.75" customHeight="1">
      <c r="A26" s="84" t="s">
        <v>40</v>
      </c>
      <c r="B26" s="85"/>
      <c r="C26" s="86"/>
      <c r="D26" s="87"/>
      <c r="E26" s="87"/>
      <c r="F26" s="88"/>
      <c r="G26" s="31" t="str">
        <f>IF(AND(ISNUMBER(F24),NOT(D24=E24),ISBLANK(C26)),"Sapma Nedeni alanı boş bırakılamaz!"," ")</f>
        <v> </v>
      </c>
    </row>
    <row r="27" spans="1:6" s="30" customFormat="1" ht="14.25" customHeight="1">
      <c r="A27" s="71">
        <v>7</v>
      </c>
      <c r="B27" s="81" t="s">
        <v>24</v>
      </c>
      <c r="C27" s="81"/>
      <c r="D27" s="61"/>
      <c r="E27" s="62" t="str">
        <f>IF(ISBLANK(F46)," ",F46)</f>
        <v> </v>
      </c>
      <c r="F27" s="59" t="str">
        <f>IF(AND(NOT(ISBLANK(D27)),ISNUMBER(E27)),E27/D27," ")</f>
        <v> </v>
      </c>
    </row>
    <row r="28" spans="1:6" s="30" customFormat="1" ht="14.25" customHeight="1">
      <c r="A28" s="82" t="s">
        <v>150</v>
      </c>
      <c r="B28" s="82"/>
      <c r="C28" s="82"/>
      <c r="D28" s="82"/>
      <c r="E28" s="82"/>
      <c r="F28" s="83"/>
    </row>
    <row r="29" spans="1:7" s="30" customFormat="1" ht="24.75" customHeight="1">
      <c r="A29" s="84" t="s">
        <v>40</v>
      </c>
      <c r="B29" s="85"/>
      <c r="C29" s="86"/>
      <c r="D29" s="87"/>
      <c r="E29" s="87"/>
      <c r="F29" s="88"/>
      <c r="G29" s="31" t="str">
        <f>IF(AND(ISNUMBER(F27),NOT(D27=E27),ISBLANK(C29)),"Sapma Nedeni alanı boş bırakılamaz!"," ")</f>
        <v> </v>
      </c>
    </row>
    <row r="30" spans="1:6" s="30" customFormat="1" ht="14.25" customHeight="1">
      <c r="A30" s="71">
        <v>8</v>
      </c>
      <c r="B30" s="81" t="s">
        <v>25</v>
      </c>
      <c r="C30" s="81"/>
      <c r="D30" s="61"/>
      <c r="E30" s="62" t="str">
        <f>IF(ISBLANK(F47)," ",F47)</f>
        <v> </v>
      </c>
      <c r="F30" s="59" t="str">
        <f>IF(AND(NOT(ISBLANK(D30)),ISNUMBER(E30)),E30/D30," ")</f>
        <v> </v>
      </c>
    </row>
    <row r="31" spans="1:6" s="30" customFormat="1" ht="14.25" customHeight="1">
      <c r="A31" s="82" t="s">
        <v>151</v>
      </c>
      <c r="B31" s="82"/>
      <c r="C31" s="82"/>
      <c r="D31" s="82"/>
      <c r="E31" s="82"/>
      <c r="F31" s="83"/>
    </row>
    <row r="32" spans="1:7" s="30" customFormat="1" ht="24.75" customHeight="1">
      <c r="A32" s="84" t="s">
        <v>40</v>
      </c>
      <c r="B32" s="85"/>
      <c r="C32" s="86"/>
      <c r="D32" s="87"/>
      <c r="E32" s="87"/>
      <c r="F32" s="88"/>
      <c r="G32" s="31" t="str">
        <f>IF(AND(ISNUMBER(F30),NOT(D30=E30),ISBLANK(C32)),"Sapma Nedeni alanı boş bırakılamaz!"," ")</f>
        <v> </v>
      </c>
    </row>
    <row r="33" spans="1:6" s="30" customFormat="1" ht="14.25" customHeight="1">
      <c r="A33" s="71">
        <v>9</v>
      </c>
      <c r="B33" s="81" t="s">
        <v>26</v>
      </c>
      <c r="C33" s="81"/>
      <c r="D33" s="61"/>
      <c r="E33" s="62" t="str">
        <f>IF(ISBLANK(F48)," ",F48)</f>
        <v> </v>
      </c>
      <c r="F33" s="59" t="str">
        <f>IF(AND(NOT(ISBLANK(D33)),ISNUMBER(E33)),E33/D33," ")</f>
        <v> </v>
      </c>
    </row>
    <row r="34" spans="1:6" s="30" customFormat="1" ht="14.25" customHeight="1">
      <c r="A34" s="82" t="s">
        <v>152</v>
      </c>
      <c r="B34" s="82"/>
      <c r="C34" s="82"/>
      <c r="D34" s="82"/>
      <c r="E34" s="82"/>
      <c r="F34" s="83"/>
    </row>
    <row r="35" spans="1:7" s="30" customFormat="1" ht="24.75" customHeight="1">
      <c r="A35" s="84" t="s">
        <v>40</v>
      </c>
      <c r="B35" s="85"/>
      <c r="C35" s="86"/>
      <c r="D35" s="87"/>
      <c r="E35" s="87"/>
      <c r="F35" s="88"/>
      <c r="G35" s="31" t="str">
        <f>IF(AND(ISNUMBER(F33),NOT(D33=E33),ISBLANK(C35)),"Sapma Nedeni alanı boş bırakılamaz!"," ")</f>
        <v> </v>
      </c>
    </row>
    <row r="36" s="39" customFormat="1" ht="11.25"/>
    <row r="37" spans="1:6" s="39" customFormat="1" ht="18" customHeight="1">
      <c r="A37" s="72" t="s">
        <v>34</v>
      </c>
      <c r="B37" s="89" t="s">
        <v>35</v>
      </c>
      <c r="C37" s="89"/>
      <c r="D37" s="89"/>
      <c r="E37" s="72" t="s">
        <v>72</v>
      </c>
      <c r="F37" s="72" t="s">
        <v>160</v>
      </c>
    </row>
    <row r="38" spans="1:6" s="39" customFormat="1" ht="16.5" customHeight="1">
      <c r="A38" s="8">
        <v>1</v>
      </c>
      <c r="B38" s="77" t="s">
        <v>36</v>
      </c>
      <c r="C38" s="75"/>
      <c r="D38" s="75"/>
      <c r="E38" s="1">
        <v>4</v>
      </c>
      <c r="F38" s="1">
        <v>6</v>
      </c>
    </row>
    <row r="39" spans="1:6" s="39" customFormat="1" ht="34.5" customHeight="1">
      <c r="A39" s="8">
        <v>2</v>
      </c>
      <c r="B39" s="79" t="s">
        <v>139</v>
      </c>
      <c r="C39" s="80"/>
      <c r="D39" s="80"/>
      <c r="E39" s="14"/>
      <c r="F39" s="14"/>
    </row>
    <row r="40" spans="1:6" s="39" customFormat="1" ht="34.5" customHeight="1">
      <c r="A40" s="8">
        <v>3</v>
      </c>
      <c r="B40" s="74" t="s">
        <v>38</v>
      </c>
      <c r="C40" s="75"/>
      <c r="D40" s="75"/>
      <c r="E40" s="1">
        <v>779</v>
      </c>
      <c r="F40" s="1">
        <v>924</v>
      </c>
    </row>
    <row r="41" spans="1:6" s="39" customFormat="1" ht="16.5" customHeight="1">
      <c r="A41" s="8">
        <v>4</v>
      </c>
      <c r="B41" s="77" t="s">
        <v>37</v>
      </c>
      <c r="C41" s="75"/>
      <c r="D41" s="75"/>
      <c r="E41" s="1">
        <v>384</v>
      </c>
      <c r="F41" s="1">
        <v>411</v>
      </c>
    </row>
    <row r="42" spans="1:6" s="39" customFormat="1" ht="23.25" customHeight="1">
      <c r="A42" s="8">
        <v>5</v>
      </c>
      <c r="B42" s="76" t="s">
        <v>197</v>
      </c>
      <c r="C42" s="75"/>
      <c r="D42" s="75"/>
      <c r="E42" s="1">
        <v>2</v>
      </c>
      <c r="F42" s="1">
        <v>2</v>
      </c>
    </row>
    <row r="43" spans="1:6" s="39" customFormat="1" ht="23.25" customHeight="1">
      <c r="A43" s="8">
        <v>6</v>
      </c>
      <c r="B43" s="76" t="s">
        <v>156</v>
      </c>
      <c r="C43" s="75"/>
      <c r="D43" s="75"/>
      <c r="E43" s="1"/>
      <c r="F43" s="1"/>
    </row>
    <row r="44" spans="1:6" s="39" customFormat="1" ht="23.25" customHeight="1">
      <c r="A44" s="8">
        <v>7</v>
      </c>
      <c r="B44" s="76" t="s">
        <v>39</v>
      </c>
      <c r="C44" s="75"/>
      <c r="D44" s="75"/>
      <c r="E44" s="2">
        <v>419</v>
      </c>
      <c r="F44" s="2">
        <v>419</v>
      </c>
    </row>
    <row r="45" spans="1:6" s="39" customFormat="1" ht="23.25" customHeight="1">
      <c r="A45" s="8">
        <v>8</v>
      </c>
      <c r="B45" s="74" t="s">
        <v>158</v>
      </c>
      <c r="C45" s="75"/>
      <c r="D45" s="75"/>
      <c r="E45" s="1">
        <v>4</v>
      </c>
      <c r="F45" s="1">
        <v>4</v>
      </c>
    </row>
    <row r="46" spans="1:6" s="39" customFormat="1" ht="16.5" customHeight="1">
      <c r="A46" s="8">
        <v>9</v>
      </c>
      <c r="B46" s="76" t="s">
        <v>24</v>
      </c>
      <c r="C46" s="77"/>
      <c r="D46" s="77"/>
      <c r="E46" s="14"/>
      <c r="F46" s="14"/>
    </row>
    <row r="47" spans="1:6" s="39" customFormat="1" ht="16.5" customHeight="1">
      <c r="A47" s="8">
        <v>10</v>
      </c>
      <c r="B47" s="76" t="s">
        <v>25</v>
      </c>
      <c r="C47" s="77"/>
      <c r="D47" s="77"/>
      <c r="E47" s="14"/>
      <c r="F47" s="14"/>
    </row>
    <row r="48" spans="1:6" s="39" customFormat="1" ht="16.5" customHeight="1">
      <c r="A48" s="8">
        <v>11</v>
      </c>
      <c r="B48" s="76" t="s">
        <v>26</v>
      </c>
      <c r="C48" s="77"/>
      <c r="D48" s="77"/>
      <c r="E48" s="14"/>
      <c r="F48" s="14"/>
    </row>
    <row r="49" spans="1:6" s="39" customFormat="1" ht="23.25" customHeight="1">
      <c r="A49" s="8">
        <v>12</v>
      </c>
      <c r="B49" s="76" t="s">
        <v>138</v>
      </c>
      <c r="C49" s="77"/>
      <c r="D49" s="77"/>
      <c r="E49" s="15"/>
      <c r="F49" s="15"/>
    </row>
    <row r="50" spans="1:6" s="39" customFormat="1" ht="18" customHeight="1">
      <c r="A50" s="78"/>
      <c r="B50" s="78"/>
      <c r="C50" s="78"/>
      <c r="D50" s="78"/>
      <c r="E50" s="78"/>
      <c r="F50" s="78"/>
    </row>
    <row r="51" spans="1:6" ht="15">
      <c r="A51" s="6"/>
      <c r="D51" s="10"/>
      <c r="E51" s="10"/>
      <c r="F51" s="10"/>
    </row>
    <row r="52" spans="1:6" ht="15">
      <c r="A52" s="6"/>
      <c r="D52" s="10"/>
      <c r="E52" s="10"/>
      <c r="F52" s="10"/>
    </row>
    <row r="53" spans="1:6" ht="15">
      <c r="A53" s="6"/>
      <c r="D53" s="10"/>
      <c r="E53" s="10"/>
      <c r="F53" s="10"/>
    </row>
    <row r="54" spans="1:6" ht="15">
      <c r="A54" s="6"/>
      <c r="D54" s="10"/>
      <c r="E54" s="10"/>
      <c r="F54" s="10"/>
    </row>
    <row r="55" spans="1:6" ht="15">
      <c r="A55" s="6"/>
      <c r="D55" s="10"/>
      <c r="E55" s="10"/>
      <c r="F55" s="10"/>
    </row>
    <row r="56" spans="1:6" ht="15">
      <c r="A56" s="6"/>
      <c r="D56" s="10"/>
      <c r="E56" s="10"/>
      <c r="F56" s="10"/>
    </row>
  </sheetData>
  <sheetProtection password="CC0B" sheet="1" formatCells="0" formatRows="0"/>
  <mergeCells count="62">
    <mergeCell ref="A1:F1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C8"/>
    <mergeCell ref="B9:C9"/>
    <mergeCell ref="A10:F10"/>
    <mergeCell ref="A11:B11"/>
    <mergeCell ref="C11:F11"/>
    <mergeCell ref="B12:C12"/>
    <mergeCell ref="A13:F13"/>
    <mergeCell ref="A14:B14"/>
    <mergeCell ref="C14:F14"/>
    <mergeCell ref="B15:C15"/>
    <mergeCell ref="A16:F16"/>
    <mergeCell ref="A17:B17"/>
    <mergeCell ref="C17:F17"/>
    <mergeCell ref="B18:C18"/>
    <mergeCell ref="A19:F19"/>
    <mergeCell ref="A20:B20"/>
    <mergeCell ref="C20:F20"/>
    <mergeCell ref="B21:C21"/>
    <mergeCell ref="A22:F22"/>
    <mergeCell ref="A23:B23"/>
    <mergeCell ref="C23:F23"/>
    <mergeCell ref="B24:C24"/>
    <mergeCell ref="A25:F25"/>
    <mergeCell ref="A26:B26"/>
    <mergeCell ref="C26:F26"/>
    <mergeCell ref="B27:C27"/>
    <mergeCell ref="A28:F28"/>
    <mergeCell ref="A29:B29"/>
    <mergeCell ref="C29:F29"/>
    <mergeCell ref="B30:C30"/>
    <mergeCell ref="A31:F31"/>
    <mergeCell ref="A32:B32"/>
    <mergeCell ref="C32:F32"/>
    <mergeCell ref="B33:C33"/>
    <mergeCell ref="A34:F34"/>
    <mergeCell ref="A35:B35"/>
    <mergeCell ref="C35:F35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A50:F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V22"/>
  <sheetViews>
    <sheetView showGridLines="0" zoomScalePageLayoutView="0" workbookViewId="0" topLeftCell="A1">
      <selection activeCell="N16" sqref="N16"/>
    </sheetView>
  </sheetViews>
  <sheetFormatPr defaultColWidth="9.140625" defaultRowHeight="15"/>
  <cols>
    <col min="1" max="1" width="5.00390625" style="13" customWidth="1"/>
    <col min="2" max="2" width="5.140625" style="13" bestFit="1" customWidth="1"/>
    <col min="3" max="3" width="26.421875" style="13" customWidth="1"/>
    <col min="4" max="18" width="6.28125" style="13" customWidth="1"/>
    <col min="19" max="26" width="23.28125" style="13" customWidth="1"/>
    <col min="27" max="28" width="4.140625" style="13" customWidth="1"/>
    <col min="29" max="29" width="26.8515625" style="13" customWidth="1"/>
    <col min="30" max="35" width="8.57421875" style="13" customWidth="1"/>
    <col min="36" max="36" width="9.140625" style="13" customWidth="1"/>
    <col min="37" max="38" width="4.140625" style="13" customWidth="1"/>
    <col min="39" max="39" width="26.421875" style="13" customWidth="1"/>
    <col min="40" max="42" width="8.140625" style="13" customWidth="1"/>
    <col min="43" max="48" width="4.57421875" style="13" customWidth="1"/>
    <col min="49" max="49" width="9.140625" style="13" customWidth="1"/>
    <col min="50" max="16384" width="9.140625" style="13" customWidth="1"/>
  </cols>
  <sheetData>
    <row r="1" spans="1:18" ht="15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48" ht="22.5" customHeight="1">
      <c r="A3" s="121" t="s">
        <v>43</v>
      </c>
      <c r="B3" s="121" t="s">
        <v>44</v>
      </c>
      <c r="C3" s="122"/>
      <c r="D3" s="123" t="s">
        <v>45</v>
      </c>
      <c r="E3" s="123"/>
      <c r="F3" s="123"/>
      <c r="G3" s="123" t="s">
        <v>46</v>
      </c>
      <c r="H3" s="123"/>
      <c r="I3" s="123"/>
      <c r="J3" s="102" t="s">
        <v>47</v>
      </c>
      <c r="K3" s="102"/>
      <c r="L3" s="102"/>
      <c r="M3" s="123" t="s">
        <v>48</v>
      </c>
      <c r="N3" s="123"/>
      <c r="O3" s="123"/>
      <c r="P3" s="123"/>
      <c r="Q3" s="123"/>
      <c r="R3" s="123"/>
      <c r="AA3" s="126" t="str">
        <f>A3</f>
        <v>Performans
Hedefi</v>
      </c>
      <c r="AB3" s="126" t="str">
        <f>B3</f>
        <v>Faaliyet</v>
      </c>
      <c r="AC3" s="127"/>
      <c r="AD3" s="128" t="s">
        <v>45</v>
      </c>
      <c r="AE3" s="128"/>
      <c r="AF3" s="128"/>
      <c r="AG3" s="128" t="s">
        <v>46</v>
      </c>
      <c r="AH3" s="128"/>
      <c r="AI3" s="128"/>
      <c r="AJ3" s="18"/>
      <c r="AK3" s="126" t="str">
        <f>A3</f>
        <v>Performans
Hedefi</v>
      </c>
      <c r="AL3" s="126" t="str">
        <f>B3</f>
        <v>Faaliyet</v>
      </c>
      <c r="AM3" s="127"/>
      <c r="AN3" s="107" t="str">
        <f>J3</f>
        <v>Harcama
(Gerçekleşme)</v>
      </c>
      <c r="AO3" s="107"/>
      <c r="AP3" s="107"/>
      <c r="AQ3" s="128" t="str">
        <f>M3</f>
        <v>Gerçekleşme Yüzdesi </v>
      </c>
      <c r="AR3" s="128"/>
      <c r="AS3" s="128"/>
      <c r="AT3" s="128"/>
      <c r="AU3" s="128"/>
      <c r="AV3" s="128"/>
    </row>
    <row r="4" spans="1:48" ht="22.5" customHeight="1">
      <c r="A4" s="121"/>
      <c r="B4" s="121"/>
      <c r="C4" s="122"/>
      <c r="D4" s="123"/>
      <c r="E4" s="123"/>
      <c r="F4" s="123"/>
      <c r="G4" s="123"/>
      <c r="H4" s="123"/>
      <c r="I4" s="123"/>
      <c r="J4" s="102"/>
      <c r="K4" s="102"/>
      <c r="L4" s="102"/>
      <c r="M4" s="123" t="s">
        <v>49</v>
      </c>
      <c r="N4" s="123"/>
      <c r="O4" s="123"/>
      <c r="P4" s="123" t="s">
        <v>50</v>
      </c>
      <c r="Q4" s="123"/>
      <c r="R4" s="123"/>
      <c r="AA4" s="126"/>
      <c r="AB4" s="126"/>
      <c r="AC4" s="127"/>
      <c r="AD4" s="128"/>
      <c r="AE4" s="128"/>
      <c r="AF4" s="128"/>
      <c r="AG4" s="128"/>
      <c r="AH4" s="128"/>
      <c r="AI4" s="128"/>
      <c r="AJ4" s="18"/>
      <c r="AK4" s="126"/>
      <c r="AL4" s="126"/>
      <c r="AM4" s="127"/>
      <c r="AN4" s="107"/>
      <c r="AO4" s="107"/>
      <c r="AP4" s="107"/>
      <c r="AQ4" s="128" t="str">
        <f>M4</f>
        <v>(Başlangıç Ödeneğine Göre)</v>
      </c>
      <c r="AR4" s="128"/>
      <c r="AS4" s="128"/>
      <c r="AT4" s="128" t="str">
        <f>P4</f>
        <v>(Toplam Ödeneğe Göre)</v>
      </c>
      <c r="AU4" s="128"/>
      <c r="AV4" s="128"/>
    </row>
    <row r="5" spans="1:48" ht="24">
      <c r="A5" s="121"/>
      <c r="B5" s="121"/>
      <c r="C5" s="122"/>
      <c r="D5" s="67" t="s">
        <v>51</v>
      </c>
      <c r="E5" s="67" t="s">
        <v>9</v>
      </c>
      <c r="F5" s="65" t="s">
        <v>10</v>
      </c>
      <c r="G5" s="67" t="s">
        <v>51</v>
      </c>
      <c r="H5" s="67" t="s">
        <v>9</v>
      </c>
      <c r="I5" s="65" t="s">
        <v>10</v>
      </c>
      <c r="J5" s="67" t="s">
        <v>51</v>
      </c>
      <c r="K5" s="67" t="s">
        <v>9</v>
      </c>
      <c r="L5" s="65" t="s">
        <v>10</v>
      </c>
      <c r="M5" s="67" t="s">
        <v>51</v>
      </c>
      <c r="N5" s="67" t="s">
        <v>9</v>
      </c>
      <c r="O5" s="65" t="s">
        <v>10</v>
      </c>
      <c r="P5" s="67" t="s">
        <v>51</v>
      </c>
      <c r="Q5" s="67" t="s">
        <v>9</v>
      </c>
      <c r="R5" s="65" t="s">
        <v>10</v>
      </c>
      <c r="AA5" s="126"/>
      <c r="AB5" s="126"/>
      <c r="AC5" s="127"/>
      <c r="AD5" s="68" t="s">
        <v>51</v>
      </c>
      <c r="AE5" s="68" t="s">
        <v>9</v>
      </c>
      <c r="AF5" s="69" t="s">
        <v>10</v>
      </c>
      <c r="AG5" s="68" t="s">
        <v>51</v>
      </c>
      <c r="AH5" s="68" t="s">
        <v>9</v>
      </c>
      <c r="AI5" s="69" t="s">
        <v>10</v>
      </c>
      <c r="AJ5" s="18"/>
      <c r="AK5" s="126"/>
      <c r="AL5" s="126"/>
      <c r="AM5" s="127"/>
      <c r="AN5" s="68" t="str">
        <f>J5</f>
        <v>Bütçe İçi</v>
      </c>
      <c r="AO5" s="68" t="str">
        <f>K5</f>
        <v>Bütçe Dışı</v>
      </c>
      <c r="AP5" s="69" t="str">
        <f>L5</f>
        <v>Toplam</v>
      </c>
      <c r="AQ5" s="68" t="str">
        <f>M5</f>
        <v>Bütçe İçi</v>
      </c>
      <c r="AR5" s="68" t="str">
        <f>N5</f>
        <v>Bütçe Dışı</v>
      </c>
      <c r="AS5" s="69" t="str">
        <f>O5</f>
        <v>Toplam</v>
      </c>
      <c r="AT5" s="68" t="str">
        <f>P5</f>
        <v>Bütçe İçi</v>
      </c>
      <c r="AU5" s="68" t="str">
        <f>Q5</f>
        <v>Bütçe Dışı</v>
      </c>
      <c r="AV5" s="69" t="str">
        <f>R5</f>
        <v>Toplam</v>
      </c>
    </row>
    <row r="6" spans="1:48" s="53" customFormat="1" ht="22.5">
      <c r="A6" s="44">
        <v>5</v>
      </c>
      <c r="B6" s="45"/>
      <c r="C6" s="24" t="s">
        <v>101</v>
      </c>
      <c r="D6" s="50">
        <f>SUM(D7:D7)</f>
        <v>1892</v>
      </c>
      <c r="E6" s="50">
        <f>SUM(E7:E7)</f>
        <v>0</v>
      </c>
      <c r="F6" s="50">
        <f>SUM(D6:E6)</f>
        <v>1892</v>
      </c>
      <c r="G6" s="50">
        <f>SUM(G7:G7)</f>
        <v>0</v>
      </c>
      <c r="H6" s="50">
        <f>SUM(H7:H7)</f>
        <v>0</v>
      </c>
      <c r="I6" s="50">
        <f>SUM(G6:H6)</f>
        <v>0</v>
      </c>
      <c r="J6" s="50">
        <f>SUM(J7:J7)</f>
        <v>1892</v>
      </c>
      <c r="K6" s="50">
        <f>SUM(K7:K7)</f>
        <v>0</v>
      </c>
      <c r="L6" s="50">
        <f>SUM(J6:K6)</f>
        <v>1892</v>
      </c>
      <c r="M6" s="51">
        <f>IF(J6&gt;0,(J6/D6)," ")</f>
        <v>1</v>
      </c>
      <c r="N6" s="51" t="str">
        <f>IF(K6&gt;0,(K6/E6)," ")</f>
        <v> </v>
      </c>
      <c r="O6" s="51">
        <f>IF((L6&gt;0),(L6/F6)," ")</f>
        <v>1</v>
      </c>
      <c r="P6" s="51" t="e">
        <f>IF(J6&gt;0,(J6/G6)," ")</f>
        <v>#DIV/0!</v>
      </c>
      <c r="Q6" s="51" t="str">
        <f>IF(K6&gt;0,(K6/H6)," ")</f>
        <v> </v>
      </c>
      <c r="R6" s="51" t="e">
        <f>IF((L6&gt;0),(L6/I6)," ")</f>
        <v>#DIV/0!</v>
      </c>
      <c r="AA6" s="44">
        <f>A6</f>
        <v>5</v>
      </c>
      <c r="AB6" s="45"/>
      <c r="AC6" s="22" t="str">
        <f>C6</f>
        <v>Akademik Toplantı ve Çalışmalara Katılım Desteğinin Artırılması</v>
      </c>
      <c r="AD6" s="48">
        <f aca="true" t="shared" si="0" ref="AD6:AI7">IF(NOT(ISBLANK(D6)),D6," ")</f>
        <v>1892</v>
      </c>
      <c r="AE6" s="48">
        <f t="shared" si="0"/>
        <v>0</v>
      </c>
      <c r="AF6" s="48">
        <f t="shared" si="0"/>
        <v>1892</v>
      </c>
      <c r="AG6" s="48">
        <f t="shared" si="0"/>
        <v>0</v>
      </c>
      <c r="AH6" s="48">
        <f t="shared" si="0"/>
        <v>0</v>
      </c>
      <c r="AI6" s="48">
        <f t="shared" si="0"/>
        <v>0</v>
      </c>
      <c r="AK6" s="44">
        <f>A6</f>
        <v>5</v>
      </c>
      <c r="AL6" s="45"/>
      <c r="AM6" s="22" t="str">
        <f>C6</f>
        <v>Akademik Toplantı ve Çalışmalara Katılım Desteğinin Artırılması</v>
      </c>
      <c r="AN6" s="48">
        <f aca="true" t="shared" si="1" ref="AN6:AV7">IF(NOT(ISBLANK(J6)),J6," ")</f>
        <v>1892</v>
      </c>
      <c r="AO6" s="48">
        <f t="shared" si="1"/>
        <v>0</v>
      </c>
      <c r="AP6" s="48">
        <f t="shared" si="1"/>
        <v>1892</v>
      </c>
      <c r="AQ6" s="52">
        <f t="shared" si="1"/>
        <v>1</v>
      </c>
      <c r="AR6" s="52" t="str">
        <f t="shared" si="1"/>
        <v> </v>
      </c>
      <c r="AS6" s="52">
        <f t="shared" si="1"/>
        <v>1</v>
      </c>
      <c r="AT6" s="52" t="e">
        <f t="shared" si="1"/>
        <v>#DIV/0!</v>
      </c>
      <c r="AU6" s="52" t="str">
        <f t="shared" si="1"/>
        <v> </v>
      </c>
      <c r="AV6" s="52" t="e">
        <f t="shared" si="1"/>
        <v>#DIV/0!</v>
      </c>
    </row>
    <row r="7" spans="1:48" s="53" customFormat="1" ht="22.5">
      <c r="A7" s="45"/>
      <c r="B7" s="46">
        <v>17</v>
      </c>
      <c r="C7" s="26" t="s">
        <v>102</v>
      </c>
      <c r="D7" s="15">
        <v>1892</v>
      </c>
      <c r="E7" s="15"/>
      <c r="F7" s="50">
        <f>SUM(D7:E7)</f>
        <v>1892</v>
      </c>
      <c r="G7" s="15"/>
      <c r="H7" s="15"/>
      <c r="I7" s="50">
        <f>SUM(G7:H7)</f>
        <v>0</v>
      </c>
      <c r="J7" s="15">
        <v>1892</v>
      </c>
      <c r="K7" s="15"/>
      <c r="L7" s="50">
        <f>SUM(J7:K7)</f>
        <v>1892</v>
      </c>
      <c r="M7" s="52">
        <f>IF(NOT(ISBLANK(J7)),(J7/D7)," ")</f>
        <v>1</v>
      </c>
      <c r="N7" s="52" t="str">
        <f>IF(NOT(ISBLANK(K7)),(K7/E7)," ")</f>
        <v> </v>
      </c>
      <c r="O7" s="52">
        <f>IF((L7&gt;0),(L7/F7)," ")</f>
        <v>1</v>
      </c>
      <c r="P7" s="52" t="e">
        <f>IF(NOT(ISBLANK(J7)),(J7/G7)," ")</f>
        <v>#DIV/0!</v>
      </c>
      <c r="Q7" s="52" t="str">
        <f>IF(NOT(ISBLANK(K7)),(K7/H7)," ")</f>
        <v> </v>
      </c>
      <c r="R7" s="52" t="e">
        <f>IF((L7&gt;0),(L7/I7)," ")</f>
        <v>#DIV/0!</v>
      </c>
      <c r="AA7" s="45"/>
      <c r="AB7" s="46">
        <f>B7</f>
        <v>17</v>
      </c>
      <c r="AC7" s="23" t="str">
        <f>C7</f>
        <v>Akademik Toplantı ve Çalışma Katılım Desteğinin Artırılması</v>
      </c>
      <c r="AD7" s="49">
        <f t="shared" si="0"/>
        <v>1892</v>
      </c>
      <c r="AE7" s="49" t="str">
        <f t="shared" si="0"/>
        <v> </v>
      </c>
      <c r="AF7" s="48">
        <f t="shared" si="0"/>
        <v>1892</v>
      </c>
      <c r="AG7" s="49" t="str">
        <f t="shared" si="0"/>
        <v> </v>
      </c>
      <c r="AH7" s="49" t="str">
        <f t="shared" si="0"/>
        <v> </v>
      </c>
      <c r="AI7" s="48">
        <f t="shared" si="0"/>
        <v>0</v>
      </c>
      <c r="AK7" s="45"/>
      <c r="AL7" s="46">
        <f>B7</f>
        <v>17</v>
      </c>
      <c r="AM7" s="23" t="str">
        <f>C7</f>
        <v>Akademik Toplantı ve Çalışma Katılım Desteğinin Artırılması</v>
      </c>
      <c r="AN7" s="49">
        <f t="shared" si="1"/>
        <v>1892</v>
      </c>
      <c r="AO7" s="49" t="str">
        <f t="shared" si="1"/>
        <v> </v>
      </c>
      <c r="AP7" s="48">
        <f t="shared" si="1"/>
        <v>1892</v>
      </c>
      <c r="AQ7" s="52">
        <f t="shared" si="1"/>
        <v>1</v>
      </c>
      <c r="AR7" s="52" t="str">
        <f t="shared" si="1"/>
        <v> </v>
      </c>
      <c r="AS7" s="52">
        <f t="shared" si="1"/>
        <v>1</v>
      </c>
      <c r="AT7" s="52" t="e">
        <f t="shared" si="1"/>
        <v>#DIV/0!</v>
      </c>
      <c r="AU7" s="52" t="str">
        <f t="shared" si="1"/>
        <v> </v>
      </c>
      <c r="AV7" s="52" t="e">
        <f t="shared" si="1"/>
        <v>#DIV/0!</v>
      </c>
    </row>
    <row r="8" spans="1:48" ht="22.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AA8" s="124"/>
      <c r="AB8" s="124"/>
      <c r="AC8" s="124"/>
      <c r="AD8" s="124"/>
      <c r="AE8" s="124"/>
      <c r="AF8" s="124"/>
      <c r="AG8" s="124"/>
      <c r="AH8" s="124"/>
      <c r="AI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1:18" ht="12">
      <c r="A9" s="105" t="s">
        <v>52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22" ht="12">
      <c r="B22" s="13" t="s">
        <v>114</v>
      </c>
    </row>
  </sheetData>
  <sheetProtection password="CC0B" sheet="1" formatCells="0" formatRows="0"/>
  <mergeCells count="26">
    <mergeCell ref="AQ4:AS4"/>
    <mergeCell ref="AT4:AV4"/>
    <mergeCell ref="AA3:AA5"/>
    <mergeCell ref="AB3:AB5"/>
    <mergeCell ref="AC3:AC5"/>
    <mergeCell ref="AD3:AF4"/>
    <mergeCell ref="AG3:AI4"/>
    <mergeCell ref="AK3:AK5"/>
    <mergeCell ref="A8:R8"/>
    <mergeCell ref="AA8:AI8"/>
    <mergeCell ref="AK8:AV8"/>
    <mergeCell ref="A9:R9"/>
    <mergeCell ref="AL3:AL5"/>
    <mergeCell ref="AM3:AM5"/>
    <mergeCell ref="AN3:AP4"/>
    <mergeCell ref="AQ3:AV3"/>
    <mergeCell ref="M4:O4"/>
    <mergeCell ref="P4:R4"/>
    <mergeCell ref="A1:R1"/>
    <mergeCell ref="A3:A5"/>
    <mergeCell ref="B3:B5"/>
    <mergeCell ref="C3:C5"/>
    <mergeCell ref="D3:F4"/>
    <mergeCell ref="G3:I4"/>
    <mergeCell ref="J3:L4"/>
    <mergeCell ref="M3:R3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"/>
  <sheetViews>
    <sheetView showGridLines="0" zoomScalePageLayoutView="0" workbookViewId="0" topLeftCell="A5">
      <selection activeCell="I15" sqref="I15"/>
    </sheetView>
  </sheetViews>
  <sheetFormatPr defaultColWidth="9.140625" defaultRowHeight="15"/>
  <cols>
    <col min="1" max="1" width="4.7109375" style="11" customWidth="1"/>
    <col min="2" max="2" width="8.7109375" style="9" customWidth="1"/>
    <col min="3" max="3" width="44.421875" style="9" customWidth="1"/>
    <col min="4" max="6" width="9.7109375" style="12" customWidth="1"/>
    <col min="7" max="16384" width="9.140625" style="6" customWidth="1"/>
  </cols>
  <sheetData>
    <row r="1" spans="1:6" ht="15">
      <c r="A1" s="97" t="s">
        <v>61</v>
      </c>
      <c r="B1" s="97"/>
      <c r="C1" s="97"/>
      <c r="D1" s="97"/>
      <c r="E1" s="97"/>
      <c r="F1" s="97"/>
    </row>
    <row r="3" spans="1:6" s="30" customFormat="1" ht="22.5" customHeight="1">
      <c r="A3" s="116" t="s">
        <v>0</v>
      </c>
      <c r="B3" s="117"/>
      <c r="C3" s="89" t="s">
        <v>1</v>
      </c>
      <c r="D3" s="89"/>
      <c r="E3" s="89"/>
      <c r="F3" s="89"/>
    </row>
    <row r="4" spans="1:6" s="30" customFormat="1" ht="22.5" customHeight="1">
      <c r="A4" s="116" t="s">
        <v>2</v>
      </c>
      <c r="B4" s="117"/>
      <c r="C4" s="149" t="s">
        <v>103</v>
      </c>
      <c r="D4" s="150"/>
      <c r="E4" s="150"/>
      <c r="F4" s="151"/>
    </row>
    <row r="5" spans="1:6" s="30" customFormat="1" ht="22.5" customHeight="1">
      <c r="A5" s="116" t="s">
        <v>3</v>
      </c>
      <c r="B5" s="117"/>
      <c r="C5" s="114" t="s">
        <v>104</v>
      </c>
      <c r="D5" s="114"/>
      <c r="E5" s="114"/>
      <c r="F5" s="114"/>
    </row>
    <row r="6" spans="1:6" s="30" customFormat="1" ht="22.5" customHeight="1">
      <c r="A6" s="116" t="s">
        <v>4</v>
      </c>
      <c r="B6" s="117"/>
      <c r="C6" s="115" t="s">
        <v>105</v>
      </c>
      <c r="D6" s="115"/>
      <c r="E6" s="115"/>
      <c r="F6" s="115"/>
    </row>
    <row r="7" spans="1:6" s="30" customFormat="1" ht="22.5" customHeight="1">
      <c r="A7" s="116" t="s">
        <v>60</v>
      </c>
      <c r="B7" s="117"/>
      <c r="C7" s="118" t="s">
        <v>144</v>
      </c>
      <c r="D7" s="119"/>
      <c r="E7" s="119"/>
      <c r="F7" s="120"/>
    </row>
    <row r="8" spans="1:6" s="30" customFormat="1" ht="33.75">
      <c r="A8" s="116" t="s">
        <v>5</v>
      </c>
      <c r="B8" s="116"/>
      <c r="C8" s="116"/>
      <c r="D8" s="64" t="s">
        <v>3</v>
      </c>
      <c r="E8" s="64" t="s">
        <v>159</v>
      </c>
      <c r="F8" s="64" t="s">
        <v>41</v>
      </c>
    </row>
    <row r="9" spans="1:6" s="30" customFormat="1" ht="22.5" customHeight="1">
      <c r="A9" s="66">
        <v>1</v>
      </c>
      <c r="B9" s="147" t="s">
        <v>106</v>
      </c>
      <c r="C9" s="147"/>
      <c r="D9" s="5"/>
      <c r="E9" s="7">
        <f>IF(AND(NOT(ISBLANK(F14)),NOT(ISBLANK(F15))),F15/F14," ")</f>
        <v>10438.09090909091</v>
      </c>
      <c r="F9" s="29" t="str">
        <f>IF(AND(NOT(ISBLANK(D9)),ISNUMBER(E9)),E9/D9," ")</f>
        <v> </v>
      </c>
    </row>
    <row r="10" spans="1:6" s="30" customFormat="1" ht="22.5" customHeight="1">
      <c r="A10" s="110" t="s">
        <v>177</v>
      </c>
      <c r="B10" s="110"/>
      <c r="C10" s="110"/>
      <c r="D10" s="110"/>
      <c r="E10" s="110"/>
      <c r="F10" s="110"/>
    </row>
    <row r="11" spans="1:7" s="30" customFormat="1" ht="22.5" customHeight="1">
      <c r="A11" s="84" t="s">
        <v>40</v>
      </c>
      <c r="B11" s="85"/>
      <c r="C11" s="111"/>
      <c r="D11" s="112"/>
      <c r="E11" s="112"/>
      <c r="F11" s="113"/>
      <c r="G11" s="31" t="str">
        <f>IF(AND(ISNUMBER(F9),NOT(D9=E9),ISBLANK(C11)),"Sapma Nedeni alanı boş bırakılamaz!"," ")</f>
        <v> </v>
      </c>
    </row>
    <row r="12" spans="1:6" s="30" customFormat="1" ht="24" customHeight="1">
      <c r="A12" s="37"/>
      <c r="B12" s="37"/>
      <c r="C12" s="37"/>
      <c r="D12" s="37"/>
      <c r="E12" s="37"/>
      <c r="F12" s="37"/>
    </row>
    <row r="13" spans="1:6" s="30" customFormat="1" ht="22.5" customHeight="1">
      <c r="A13" s="66" t="s">
        <v>34</v>
      </c>
      <c r="B13" s="135" t="s">
        <v>35</v>
      </c>
      <c r="C13" s="136"/>
      <c r="D13" s="137"/>
      <c r="E13" s="66" t="s">
        <v>72</v>
      </c>
      <c r="F13" s="66" t="s">
        <v>160</v>
      </c>
    </row>
    <row r="14" spans="1:6" s="30" customFormat="1" ht="37.5" customHeight="1">
      <c r="A14" s="33">
        <v>1</v>
      </c>
      <c r="B14" s="76" t="s">
        <v>145</v>
      </c>
      <c r="C14" s="76"/>
      <c r="D14" s="76"/>
      <c r="E14" s="34">
        <v>9</v>
      </c>
      <c r="F14" s="34">
        <v>11</v>
      </c>
    </row>
    <row r="15" spans="1:6" s="30" customFormat="1" ht="22.5" customHeight="1">
      <c r="A15" s="33">
        <v>2</v>
      </c>
      <c r="B15" s="76" t="s">
        <v>178</v>
      </c>
      <c r="C15" s="76"/>
      <c r="D15" s="76"/>
      <c r="E15" s="43">
        <v>122895</v>
      </c>
      <c r="F15" s="43">
        <v>114819</v>
      </c>
    </row>
    <row r="16" spans="1:6" s="30" customFormat="1" ht="22.5" customHeight="1">
      <c r="A16" s="78"/>
      <c r="B16" s="78"/>
      <c r="C16" s="78"/>
      <c r="D16" s="78"/>
      <c r="E16" s="78"/>
      <c r="F16" s="78"/>
    </row>
  </sheetData>
  <sheetProtection password="CC0B" sheet="1" formatCells="0" formatRows="0"/>
  <mergeCells count="20">
    <mergeCell ref="A3:B3"/>
    <mergeCell ref="C3:F3"/>
    <mergeCell ref="C7:F7"/>
    <mergeCell ref="A1:F1"/>
    <mergeCell ref="A8:C8"/>
    <mergeCell ref="B9:C9"/>
    <mergeCell ref="A10:F10"/>
    <mergeCell ref="A4:B4"/>
    <mergeCell ref="C4:F4"/>
    <mergeCell ref="A5:B5"/>
    <mergeCell ref="C5:F5"/>
    <mergeCell ref="A6:B6"/>
    <mergeCell ref="C6:F6"/>
    <mergeCell ref="A7:B7"/>
    <mergeCell ref="A16:F16"/>
    <mergeCell ref="B13:D13"/>
    <mergeCell ref="B14:D14"/>
    <mergeCell ref="B15:D15"/>
    <mergeCell ref="A11:B11"/>
    <mergeCell ref="C11:F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"/>
  <sheetViews>
    <sheetView showGridLines="0" zoomScalePageLayoutView="0" workbookViewId="0" topLeftCell="A1">
      <selection activeCell="L15" sqref="L15"/>
    </sheetView>
  </sheetViews>
  <sheetFormatPr defaultColWidth="9.140625" defaultRowHeight="15"/>
  <cols>
    <col min="1" max="1" width="5.00390625" style="13" customWidth="1"/>
    <col min="2" max="2" width="5.140625" style="13" bestFit="1" customWidth="1"/>
    <col min="3" max="3" width="26.421875" style="13" customWidth="1"/>
    <col min="4" max="18" width="6.28125" style="13" customWidth="1"/>
    <col min="19" max="26" width="23.28125" style="13" customWidth="1"/>
    <col min="27" max="28" width="4.140625" style="13" customWidth="1"/>
    <col min="29" max="29" width="26.8515625" style="13" customWidth="1"/>
    <col min="30" max="35" width="8.57421875" style="13" customWidth="1"/>
    <col min="36" max="36" width="9.140625" style="13" customWidth="1"/>
    <col min="37" max="38" width="4.140625" style="13" customWidth="1"/>
    <col min="39" max="39" width="26.421875" style="13" customWidth="1"/>
    <col min="40" max="42" width="8.140625" style="13" customWidth="1"/>
    <col min="43" max="48" width="4.57421875" style="13" customWidth="1"/>
    <col min="49" max="49" width="9.140625" style="13" customWidth="1"/>
    <col min="50" max="16384" width="9.140625" style="13" customWidth="1"/>
  </cols>
  <sheetData>
    <row r="1" spans="1:18" ht="15">
      <c r="A1" s="10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48" ht="22.5" customHeight="1">
      <c r="A3" s="121" t="s">
        <v>43</v>
      </c>
      <c r="B3" s="121" t="s">
        <v>44</v>
      </c>
      <c r="C3" s="122"/>
      <c r="D3" s="123" t="s">
        <v>45</v>
      </c>
      <c r="E3" s="123"/>
      <c r="F3" s="123"/>
      <c r="G3" s="123" t="s">
        <v>46</v>
      </c>
      <c r="H3" s="123"/>
      <c r="I3" s="123"/>
      <c r="J3" s="102" t="s">
        <v>47</v>
      </c>
      <c r="K3" s="102"/>
      <c r="L3" s="102"/>
      <c r="M3" s="123" t="s">
        <v>48</v>
      </c>
      <c r="N3" s="123"/>
      <c r="O3" s="123"/>
      <c r="P3" s="123"/>
      <c r="Q3" s="123"/>
      <c r="R3" s="123"/>
      <c r="AA3" s="126" t="str">
        <f>A3</f>
        <v>Performans
Hedefi</v>
      </c>
      <c r="AB3" s="126" t="str">
        <f>B3</f>
        <v>Faaliyet</v>
      </c>
      <c r="AC3" s="127"/>
      <c r="AD3" s="128" t="s">
        <v>45</v>
      </c>
      <c r="AE3" s="128"/>
      <c r="AF3" s="128"/>
      <c r="AG3" s="128" t="s">
        <v>46</v>
      </c>
      <c r="AH3" s="128"/>
      <c r="AI3" s="128"/>
      <c r="AJ3" s="18"/>
      <c r="AK3" s="126" t="str">
        <f>A3</f>
        <v>Performans
Hedefi</v>
      </c>
      <c r="AL3" s="126" t="str">
        <f>B3</f>
        <v>Faaliyet</v>
      </c>
      <c r="AM3" s="127"/>
      <c r="AN3" s="107" t="str">
        <f>J3</f>
        <v>Harcama
(Gerçekleşme)</v>
      </c>
      <c r="AO3" s="107"/>
      <c r="AP3" s="107"/>
      <c r="AQ3" s="128" t="str">
        <f>M3</f>
        <v>Gerçekleşme Yüzdesi </v>
      </c>
      <c r="AR3" s="128"/>
      <c r="AS3" s="128"/>
      <c r="AT3" s="128"/>
      <c r="AU3" s="128"/>
      <c r="AV3" s="128"/>
    </row>
    <row r="4" spans="1:48" ht="22.5" customHeight="1">
      <c r="A4" s="121"/>
      <c r="B4" s="121"/>
      <c r="C4" s="122"/>
      <c r="D4" s="123"/>
      <c r="E4" s="123"/>
      <c r="F4" s="123"/>
      <c r="G4" s="123"/>
      <c r="H4" s="123"/>
      <c r="I4" s="123"/>
      <c r="J4" s="102"/>
      <c r="K4" s="102"/>
      <c r="L4" s="102"/>
      <c r="M4" s="123" t="s">
        <v>49</v>
      </c>
      <c r="N4" s="123"/>
      <c r="O4" s="123"/>
      <c r="P4" s="123" t="s">
        <v>50</v>
      </c>
      <c r="Q4" s="123"/>
      <c r="R4" s="123"/>
      <c r="AA4" s="126"/>
      <c r="AB4" s="126"/>
      <c r="AC4" s="127"/>
      <c r="AD4" s="128"/>
      <c r="AE4" s="128"/>
      <c r="AF4" s="128"/>
      <c r="AG4" s="128"/>
      <c r="AH4" s="128"/>
      <c r="AI4" s="128"/>
      <c r="AJ4" s="18"/>
      <c r="AK4" s="126"/>
      <c r="AL4" s="126"/>
      <c r="AM4" s="127"/>
      <c r="AN4" s="107"/>
      <c r="AO4" s="107"/>
      <c r="AP4" s="107"/>
      <c r="AQ4" s="128" t="str">
        <f>M4</f>
        <v>(Başlangıç Ödeneğine Göre)</v>
      </c>
      <c r="AR4" s="128"/>
      <c r="AS4" s="128"/>
      <c r="AT4" s="128" t="str">
        <f>P4</f>
        <v>(Toplam Ödeneğe Göre)</v>
      </c>
      <c r="AU4" s="128"/>
      <c r="AV4" s="128"/>
    </row>
    <row r="5" spans="1:48" ht="24">
      <c r="A5" s="121"/>
      <c r="B5" s="121"/>
      <c r="C5" s="122"/>
      <c r="D5" s="67" t="s">
        <v>51</v>
      </c>
      <c r="E5" s="67" t="s">
        <v>9</v>
      </c>
      <c r="F5" s="65" t="s">
        <v>10</v>
      </c>
      <c r="G5" s="67" t="s">
        <v>51</v>
      </c>
      <c r="H5" s="67" t="s">
        <v>9</v>
      </c>
      <c r="I5" s="65" t="s">
        <v>10</v>
      </c>
      <c r="J5" s="67" t="s">
        <v>51</v>
      </c>
      <c r="K5" s="67" t="s">
        <v>9</v>
      </c>
      <c r="L5" s="65" t="s">
        <v>10</v>
      </c>
      <c r="M5" s="67" t="s">
        <v>51</v>
      </c>
      <c r="N5" s="67" t="s">
        <v>9</v>
      </c>
      <c r="O5" s="65" t="s">
        <v>10</v>
      </c>
      <c r="P5" s="67" t="s">
        <v>51</v>
      </c>
      <c r="Q5" s="67" t="s">
        <v>9</v>
      </c>
      <c r="R5" s="65" t="s">
        <v>10</v>
      </c>
      <c r="AA5" s="126"/>
      <c r="AB5" s="126"/>
      <c r="AC5" s="127"/>
      <c r="AD5" s="68" t="s">
        <v>51</v>
      </c>
      <c r="AE5" s="68" t="s">
        <v>9</v>
      </c>
      <c r="AF5" s="69" t="s">
        <v>10</v>
      </c>
      <c r="AG5" s="68" t="s">
        <v>51</v>
      </c>
      <c r="AH5" s="68" t="s">
        <v>9</v>
      </c>
      <c r="AI5" s="69" t="s">
        <v>10</v>
      </c>
      <c r="AJ5" s="18"/>
      <c r="AK5" s="126"/>
      <c r="AL5" s="126"/>
      <c r="AM5" s="127"/>
      <c r="AN5" s="68" t="str">
        <f>J5</f>
        <v>Bütçe İçi</v>
      </c>
      <c r="AO5" s="68" t="str">
        <f>K5</f>
        <v>Bütçe Dışı</v>
      </c>
      <c r="AP5" s="69" t="str">
        <f>L5</f>
        <v>Toplam</v>
      </c>
      <c r="AQ5" s="68" t="str">
        <f>M5</f>
        <v>Bütçe İçi</v>
      </c>
      <c r="AR5" s="68" t="str">
        <f>N5</f>
        <v>Bütçe Dışı</v>
      </c>
      <c r="AS5" s="69" t="str">
        <f>O5</f>
        <v>Toplam</v>
      </c>
      <c r="AT5" s="68" t="str">
        <f>P5</f>
        <v>Bütçe İçi</v>
      </c>
      <c r="AU5" s="68" t="str">
        <f>Q5</f>
        <v>Bütçe Dışı</v>
      </c>
      <c r="AV5" s="69" t="str">
        <f>R5</f>
        <v>Toplam</v>
      </c>
    </row>
    <row r="6" spans="1:48" s="53" customFormat="1" ht="22.5" customHeight="1">
      <c r="A6" s="44">
        <v>8</v>
      </c>
      <c r="B6" s="45"/>
      <c r="C6" s="24" t="s">
        <v>16</v>
      </c>
      <c r="D6" s="50">
        <f>SUM(D7:D8)</f>
        <v>423794.32</v>
      </c>
      <c r="E6" s="50">
        <f>SUM(E7:E8)</f>
        <v>0</v>
      </c>
      <c r="F6" s="50">
        <f>SUM(D6:E6)</f>
        <v>423794.32</v>
      </c>
      <c r="G6" s="50">
        <f>SUM(G7:G8)</f>
        <v>423794.32</v>
      </c>
      <c r="H6" s="50">
        <f>SUM(H7:H8)</f>
        <v>0</v>
      </c>
      <c r="I6" s="50">
        <f>SUM(G6:H6)</f>
        <v>423794.32</v>
      </c>
      <c r="J6" s="50">
        <f>SUM(J7:J8)</f>
        <v>423794.32</v>
      </c>
      <c r="K6" s="50">
        <f>SUM(K7:K8)</f>
        <v>0</v>
      </c>
      <c r="L6" s="50">
        <f>SUM(J6:K6)</f>
        <v>423794.32</v>
      </c>
      <c r="M6" s="51">
        <f>IF(J6&gt;0,(J6/D6)," ")</f>
        <v>1</v>
      </c>
      <c r="N6" s="51" t="str">
        <f>IF(K6&gt;0,(K6/E6)," ")</f>
        <v> </v>
      </c>
      <c r="O6" s="51">
        <f>IF((L6&gt;0),(L6/F6)," ")</f>
        <v>1</v>
      </c>
      <c r="P6" s="51">
        <f>IF(J6&gt;0,(J6/G6)," ")</f>
        <v>1</v>
      </c>
      <c r="Q6" s="51" t="str">
        <f>IF(K6&gt;0,(K6/H6)," ")</f>
        <v> </v>
      </c>
      <c r="R6" s="51">
        <f>IF((L6&gt;0),(L6/I6)," ")</f>
        <v>1</v>
      </c>
      <c r="AA6" s="44">
        <f>A6</f>
        <v>8</v>
      </c>
      <c r="AB6" s="45"/>
      <c r="AC6" s="22" t="str">
        <f>C6</f>
        <v>İdari Hizmetlerin Sürdürülmesi ve İyileştirilmesi</v>
      </c>
      <c r="AD6" s="48">
        <f aca="true" t="shared" si="0" ref="AD6:AI8">IF(NOT(ISBLANK(D6)),D6," ")</f>
        <v>423794.32</v>
      </c>
      <c r="AE6" s="48">
        <f t="shared" si="0"/>
        <v>0</v>
      </c>
      <c r="AF6" s="48">
        <f t="shared" si="0"/>
        <v>423794.32</v>
      </c>
      <c r="AG6" s="48">
        <f t="shared" si="0"/>
        <v>423794.32</v>
      </c>
      <c r="AH6" s="48">
        <f t="shared" si="0"/>
        <v>0</v>
      </c>
      <c r="AI6" s="48">
        <f t="shared" si="0"/>
        <v>423794.32</v>
      </c>
      <c r="AK6" s="44">
        <f>A6</f>
        <v>8</v>
      </c>
      <c r="AL6" s="45"/>
      <c r="AM6" s="22" t="str">
        <f>C6</f>
        <v>İdari Hizmetlerin Sürdürülmesi ve İyileştirilmesi</v>
      </c>
      <c r="AN6" s="48">
        <f>IF(NOT(ISBLANK(J6)),J6," ")</f>
        <v>423794.32</v>
      </c>
      <c r="AO6" s="48">
        <f aca="true" t="shared" si="1" ref="AN6:AV8">IF(NOT(ISBLANK(K6)),K6," ")</f>
        <v>0</v>
      </c>
      <c r="AP6" s="48">
        <f t="shared" si="1"/>
        <v>423794.32</v>
      </c>
      <c r="AQ6" s="52">
        <f t="shared" si="1"/>
        <v>1</v>
      </c>
      <c r="AR6" s="52" t="str">
        <f t="shared" si="1"/>
        <v> </v>
      </c>
      <c r="AS6" s="52">
        <f t="shared" si="1"/>
        <v>1</v>
      </c>
      <c r="AT6" s="52">
        <f t="shared" si="1"/>
        <v>1</v>
      </c>
      <c r="AU6" s="52" t="str">
        <f t="shared" si="1"/>
        <v> </v>
      </c>
      <c r="AV6" s="52">
        <f t="shared" si="1"/>
        <v>1</v>
      </c>
    </row>
    <row r="7" spans="1:48" s="53" customFormat="1" ht="22.5" customHeight="1">
      <c r="A7" s="45"/>
      <c r="B7" s="46">
        <v>23</v>
      </c>
      <c r="C7" s="26" t="s">
        <v>107</v>
      </c>
      <c r="D7" s="15">
        <v>423794.32</v>
      </c>
      <c r="E7" s="15"/>
      <c r="F7" s="50">
        <f>SUM(D7:E7)</f>
        <v>423794.32</v>
      </c>
      <c r="G7" s="15">
        <v>423794.32</v>
      </c>
      <c r="H7" s="15"/>
      <c r="I7" s="50">
        <f>SUM(G7:H7)</f>
        <v>423794.32</v>
      </c>
      <c r="J7" s="15">
        <v>423794.32</v>
      </c>
      <c r="K7" s="15"/>
      <c r="L7" s="50">
        <f>SUM(J7:K7)</f>
        <v>423794.32</v>
      </c>
      <c r="M7" s="52">
        <f>IF(NOT(ISBLANK(J7)),(J7/D7)," ")</f>
        <v>1</v>
      </c>
      <c r="N7" s="52" t="str">
        <f>IF(NOT(ISBLANK(K7)),(K7/E7)," ")</f>
        <v> </v>
      </c>
      <c r="O7" s="52">
        <f>IF((L7&gt;0),(L7/F7)," ")</f>
        <v>1</v>
      </c>
      <c r="P7" s="52">
        <f>IF(NOT(ISBLANK(J7)),(J7/G7)," ")</f>
        <v>1</v>
      </c>
      <c r="Q7" s="52" t="str">
        <f>IF(NOT(ISBLANK(K7)),(K7/H7)," ")</f>
        <v> </v>
      </c>
      <c r="R7" s="52">
        <f>IF((L7&gt;0),(L7/I7)," ")</f>
        <v>1</v>
      </c>
      <c r="AA7" s="45"/>
      <c r="AB7" s="46">
        <f>B7</f>
        <v>23</v>
      </c>
      <c r="AC7" s="23" t="str">
        <f>C7</f>
        <v>İdari Hizmetin Sürdürülmesi</v>
      </c>
      <c r="AD7" s="49">
        <f aca="true" t="shared" si="2" ref="AD7:AI7">IF(NOT(ISBLANK(D7)),D7," ")</f>
        <v>423794.32</v>
      </c>
      <c r="AE7" s="49" t="str">
        <f t="shared" si="2"/>
        <v> </v>
      </c>
      <c r="AF7" s="48">
        <f t="shared" si="2"/>
        <v>423794.32</v>
      </c>
      <c r="AG7" s="49">
        <f t="shared" si="2"/>
        <v>423794.32</v>
      </c>
      <c r="AH7" s="49" t="str">
        <f t="shared" si="2"/>
        <v> </v>
      </c>
      <c r="AI7" s="48">
        <f t="shared" si="2"/>
        <v>423794.32</v>
      </c>
      <c r="AK7" s="45"/>
      <c r="AL7" s="46">
        <f>B7</f>
        <v>23</v>
      </c>
      <c r="AM7" s="23" t="str">
        <f>C7</f>
        <v>İdari Hizmetin Sürdürülmesi</v>
      </c>
      <c r="AN7" s="49">
        <f>IF(NOT(ISBLANK(J7)),J7," ")</f>
        <v>423794.32</v>
      </c>
      <c r="AO7" s="49" t="str">
        <f aca="true" t="shared" si="3" ref="AO7:AV7">IF(NOT(ISBLANK(K7)),K7," ")</f>
        <v> </v>
      </c>
      <c r="AP7" s="48">
        <f t="shared" si="3"/>
        <v>423794.32</v>
      </c>
      <c r="AQ7" s="52">
        <f t="shared" si="3"/>
        <v>1</v>
      </c>
      <c r="AR7" s="52" t="str">
        <f t="shared" si="3"/>
        <v> </v>
      </c>
      <c r="AS7" s="52">
        <f t="shared" si="3"/>
        <v>1</v>
      </c>
      <c r="AT7" s="52">
        <f t="shared" si="3"/>
        <v>1</v>
      </c>
      <c r="AU7" s="52" t="str">
        <f t="shared" si="3"/>
        <v> </v>
      </c>
      <c r="AV7" s="52">
        <f t="shared" si="3"/>
        <v>1</v>
      </c>
    </row>
    <row r="8" spans="1:48" s="53" customFormat="1" ht="22.5" customHeight="1">
      <c r="A8" s="47"/>
      <c r="B8" s="46">
        <v>24</v>
      </c>
      <c r="C8" s="26" t="s">
        <v>108</v>
      </c>
      <c r="D8" s="15"/>
      <c r="E8" s="15"/>
      <c r="F8" s="50">
        <f>SUM(D8:E8)</f>
        <v>0</v>
      </c>
      <c r="G8" s="15"/>
      <c r="H8" s="15"/>
      <c r="I8" s="50">
        <f>SUM(G8:H8)</f>
        <v>0</v>
      </c>
      <c r="J8" s="15"/>
      <c r="K8" s="15"/>
      <c r="L8" s="50">
        <f>SUM(J8:K8)</f>
        <v>0</v>
      </c>
      <c r="M8" s="52" t="str">
        <f>IF(NOT(ISBLANK(J8)),(J8/D8)," ")</f>
        <v> </v>
      </c>
      <c r="N8" s="52" t="str">
        <f>IF(NOT(ISBLANK(K8)),(K8/E8)," ")</f>
        <v> </v>
      </c>
      <c r="O8" s="52" t="str">
        <f>IF((L8&gt;0),(L8/F8)," ")</f>
        <v> </v>
      </c>
      <c r="P8" s="52" t="str">
        <f>IF(NOT(ISBLANK(J8)),(J8/G8)," ")</f>
        <v> </v>
      </c>
      <c r="Q8" s="52" t="str">
        <f>IF(NOT(ISBLANK(K8)),(K8/H8)," ")</f>
        <v> </v>
      </c>
      <c r="R8" s="52" t="str">
        <f>IF((L8&gt;0),(L8/I8)," ")</f>
        <v> </v>
      </c>
      <c r="AA8" s="47"/>
      <c r="AB8" s="46">
        <f>B8</f>
        <v>24</v>
      </c>
      <c r="AC8" s="23" t="str">
        <f>C8</f>
        <v>İdari Hizmetin İyileştirilmesi</v>
      </c>
      <c r="AD8" s="49" t="str">
        <f t="shared" si="0"/>
        <v> </v>
      </c>
      <c r="AE8" s="49" t="str">
        <f t="shared" si="0"/>
        <v> </v>
      </c>
      <c r="AF8" s="48">
        <f t="shared" si="0"/>
        <v>0</v>
      </c>
      <c r="AG8" s="49" t="str">
        <f t="shared" si="0"/>
        <v> </v>
      </c>
      <c r="AH8" s="49" t="str">
        <f t="shared" si="0"/>
        <v> </v>
      </c>
      <c r="AI8" s="48">
        <f t="shared" si="0"/>
        <v>0</v>
      </c>
      <c r="AK8" s="47"/>
      <c r="AL8" s="46">
        <f>B8</f>
        <v>24</v>
      </c>
      <c r="AM8" s="23" t="str">
        <f>C8</f>
        <v>İdari Hizmetin İyileştirilmesi</v>
      </c>
      <c r="AN8" s="49" t="str">
        <f t="shared" si="1"/>
        <v> </v>
      </c>
      <c r="AO8" s="49" t="str">
        <f t="shared" si="1"/>
        <v> </v>
      </c>
      <c r="AP8" s="48">
        <f t="shared" si="1"/>
        <v>0</v>
      </c>
      <c r="AQ8" s="52" t="str">
        <f t="shared" si="1"/>
        <v> </v>
      </c>
      <c r="AR8" s="52" t="str">
        <f t="shared" si="1"/>
        <v> </v>
      </c>
      <c r="AS8" s="52" t="str">
        <f t="shared" si="1"/>
        <v> </v>
      </c>
      <c r="AT8" s="52" t="str">
        <f t="shared" si="1"/>
        <v> </v>
      </c>
      <c r="AU8" s="52" t="str">
        <f t="shared" si="1"/>
        <v> </v>
      </c>
      <c r="AV8" s="52" t="str">
        <f t="shared" si="1"/>
        <v> </v>
      </c>
    </row>
    <row r="9" spans="1:48" ht="22.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AA9" s="124"/>
      <c r="AB9" s="124"/>
      <c r="AC9" s="124"/>
      <c r="AD9" s="124"/>
      <c r="AE9" s="124"/>
      <c r="AF9" s="124"/>
      <c r="AG9" s="124"/>
      <c r="AH9" s="124"/>
      <c r="AI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1:18" ht="12">
      <c r="A10" s="105" t="s">
        <v>52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</sheetData>
  <sheetProtection password="CC0B" sheet="1" formatCells="0" formatRows="0"/>
  <mergeCells count="26">
    <mergeCell ref="A1:R1"/>
    <mergeCell ref="A3:A5"/>
    <mergeCell ref="B3:B5"/>
    <mergeCell ref="C3:C5"/>
    <mergeCell ref="D3:F4"/>
    <mergeCell ref="G3:I4"/>
    <mergeCell ref="J3:L4"/>
    <mergeCell ref="M3:R3"/>
    <mergeCell ref="M4:O4"/>
    <mergeCell ref="P4:R4"/>
    <mergeCell ref="AA3:AA5"/>
    <mergeCell ref="AB3:AB5"/>
    <mergeCell ref="AC3:AC5"/>
    <mergeCell ref="AD3:AF4"/>
    <mergeCell ref="AG3:AI4"/>
    <mergeCell ref="AK3:AK5"/>
    <mergeCell ref="A9:R9"/>
    <mergeCell ref="AA9:AI9"/>
    <mergeCell ref="AK9:AV9"/>
    <mergeCell ref="A10:R10"/>
    <mergeCell ref="AL3:AL5"/>
    <mergeCell ref="AM3:AM5"/>
    <mergeCell ref="AN3:AP4"/>
    <mergeCell ref="AQ3:AV3"/>
    <mergeCell ref="AQ4:AS4"/>
    <mergeCell ref="AT4:AV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showGridLines="0" zoomScalePageLayoutView="0" workbookViewId="0" topLeftCell="A1">
      <selection activeCell="I24" sqref="I24"/>
    </sheetView>
  </sheetViews>
  <sheetFormatPr defaultColWidth="9.140625" defaultRowHeight="15"/>
  <cols>
    <col min="1" max="1" width="4.7109375" style="11" customWidth="1"/>
    <col min="2" max="2" width="8.7109375" style="9" customWidth="1"/>
    <col min="3" max="3" width="44.421875" style="9" customWidth="1"/>
    <col min="4" max="6" width="9.7109375" style="12" customWidth="1"/>
    <col min="7" max="16384" width="9.140625" style="6" customWidth="1"/>
  </cols>
  <sheetData>
    <row r="1" spans="1:6" ht="15">
      <c r="A1" s="97" t="s">
        <v>128</v>
      </c>
      <c r="B1" s="97"/>
      <c r="C1" s="97"/>
      <c r="D1" s="97"/>
      <c r="E1" s="97"/>
      <c r="F1" s="97"/>
    </row>
    <row r="3" spans="1:6" s="30" customFormat="1" ht="22.5" customHeight="1">
      <c r="A3" s="116" t="s">
        <v>0</v>
      </c>
      <c r="B3" s="117"/>
      <c r="C3" s="89" t="s">
        <v>1</v>
      </c>
      <c r="D3" s="89"/>
      <c r="E3" s="89"/>
      <c r="F3" s="89"/>
    </row>
    <row r="4" spans="1:6" s="30" customFormat="1" ht="22.5" customHeight="1">
      <c r="A4" s="116" t="s">
        <v>2</v>
      </c>
      <c r="B4" s="117"/>
      <c r="C4" s="114" t="s">
        <v>103</v>
      </c>
      <c r="D4" s="114"/>
      <c r="E4" s="114"/>
      <c r="F4" s="114"/>
    </row>
    <row r="5" spans="1:6" s="30" customFormat="1" ht="22.5" customHeight="1">
      <c r="A5" s="116" t="s">
        <v>3</v>
      </c>
      <c r="B5" s="117"/>
      <c r="C5" s="114" t="s">
        <v>122</v>
      </c>
      <c r="D5" s="114"/>
      <c r="E5" s="114"/>
      <c r="F5" s="114"/>
    </row>
    <row r="6" spans="1:6" s="30" customFormat="1" ht="22.5" customHeight="1">
      <c r="A6" s="116" t="s">
        <v>4</v>
      </c>
      <c r="B6" s="117"/>
      <c r="C6" s="115" t="s">
        <v>179</v>
      </c>
      <c r="D6" s="115"/>
      <c r="E6" s="115"/>
      <c r="F6" s="115"/>
    </row>
    <row r="7" spans="1:6" s="30" customFormat="1" ht="22.5" customHeight="1">
      <c r="A7" s="116" t="s">
        <v>60</v>
      </c>
      <c r="B7" s="117"/>
      <c r="C7" s="154" t="s">
        <v>190</v>
      </c>
      <c r="D7" s="155"/>
      <c r="E7" s="155"/>
      <c r="F7" s="156"/>
    </row>
    <row r="8" spans="1:6" s="30" customFormat="1" ht="33.75">
      <c r="A8" s="116" t="s">
        <v>5</v>
      </c>
      <c r="B8" s="116"/>
      <c r="C8" s="116"/>
      <c r="D8" s="64" t="s">
        <v>3</v>
      </c>
      <c r="E8" s="64" t="s">
        <v>159</v>
      </c>
      <c r="F8" s="64" t="s">
        <v>41</v>
      </c>
    </row>
    <row r="9" spans="1:6" s="30" customFormat="1" ht="22.5" customHeight="1">
      <c r="A9" s="66">
        <v>1</v>
      </c>
      <c r="B9" s="152" t="s">
        <v>19</v>
      </c>
      <c r="C9" s="153"/>
      <c r="D9" s="20"/>
      <c r="E9" s="19" t="str">
        <f>IF(NOT(ISBLANK(F23)),F23," ")</f>
        <v> </v>
      </c>
      <c r="F9" s="29" t="str">
        <f>IF(AND(NOT(ISBLANK(D9)),ISNUMBER(E9)),E9/D9," ")</f>
        <v> </v>
      </c>
    </row>
    <row r="10" spans="1:6" s="30" customFormat="1" ht="22.5" customHeight="1">
      <c r="A10" s="141" t="s">
        <v>117</v>
      </c>
      <c r="B10" s="142"/>
      <c r="C10" s="142"/>
      <c r="D10" s="142"/>
      <c r="E10" s="142"/>
      <c r="F10" s="143"/>
    </row>
    <row r="11" spans="1:7" s="30" customFormat="1" ht="22.5" customHeight="1">
      <c r="A11" s="84" t="s">
        <v>40</v>
      </c>
      <c r="B11" s="85"/>
      <c r="C11" s="111"/>
      <c r="D11" s="112"/>
      <c r="E11" s="112"/>
      <c r="F11" s="113"/>
      <c r="G11" s="31" t="str">
        <f>IF(AND(ISNUMBER(F9),NOT(D9=E9),ISBLANK(C11)),"Sapma Nedeni alanı boş bırakılamaz!"," ")</f>
        <v> </v>
      </c>
    </row>
    <row r="12" spans="1:6" s="30" customFormat="1" ht="22.5" customHeight="1">
      <c r="A12" s="66">
        <v>2</v>
      </c>
      <c r="B12" s="152" t="s">
        <v>17</v>
      </c>
      <c r="C12" s="153"/>
      <c r="D12" s="20"/>
      <c r="E12" s="19" t="str">
        <f>IF(NOT(ISBLANK(F24)),F24," ")</f>
        <v> </v>
      </c>
      <c r="F12" s="29" t="str">
        <f>IF(AND(NOT(ISBLANK(D12)),ISNUMBER(E12)),E12/D12," ")</f>
        <v> </v>
      </c>
    </row>
    <row r="13" spans="1:6" s="30" customFormat="1" ht="22.5" customHeight="1">
      <c r="A13" s="110" t="s">
        <v>118</v>
      </c>
      <c r="B13" s="110"/>
      <c r="C13" s="110"/>
      <c r="D13" s="110"/>
      <c r="E13" s="110"/>
      <c r="F13" s="110"/>
    </row>
    <row r="14" spans="1:7" s="30" customFormat="1" ht="22.5" customHeight="1">
      <c r="A14" s="84" t="s">
        <v>40</v>
      </c>
      <c r="B14" s="85"/>
      <c r="C14" s="111"/>
      <c r="D14" s="112"/>
      <c r="E14" s="112"/>
      <c r="F14" s="113"/>
      <c r="G14" s="31" t="str">
        <f>IF(AND(ISNUMBER(F12),NOT(D12=E12),ISBLANK(C14)),"Sapma Nedeni alanı boş bırakılamaz!"," ")</f>
        <v> </v>
      </c>
    </row>
    <row r="15" spans="1:6" s="30" customFormat="1" ht="22.5" customHeight="1">
      <c r="A15" s="66">
        <v>3</v>
      </c>
      <c r="B15" s="152" t="s">
        <v>18</v>
      </c>
      <c r="C15" s="153"/>
      <c r="D15" s="20"/>
      <c r="E15" s="19">
        <f>IF(NOT(ISBLANK(F25)),F25," ")</f>
        <v>0</v>
      </c>
      <c r="F15" s="29" t="str">
        <f>IF(AND(NOT(ISBLANK(D15)),ISNUMBER(E15)),E15/D15," ")</f>
        <v> </v>
      </c>
    </row>
    <row r="16" spans="1:6" s="30" customFormat="1" ht="22.5" customHeight="1">
      <c r="A16" s="110" t="s">
        <v>119</v>
      </c>
      <c r="B16" s="110"/>
      <c r="C16" s="110"/>
      <c r="D16" s="110"/>
      <c r="E16" s="110"/>
      <c r="F16" s="110"/>
    </row>
    <row r="17" spans="1:7" s="30" customFormat="1" ht="22.5" customHeight="1">
      <c r="A17" s="84" t="s">
        <v>40</v>
      </c>
      <c r="B17" s="85"/>
      <c r="C17" s="111"/>
      <c r="D17" s="112"/>
      <c r="E17" s="112"/>
      <c r="F17" s="113"/>
      <c r="G17" s="31" t="str">
        <f>IF(AND(ISNUMBER(F15),NOT(D15=E15),ISBLANK(C17)),"Sapma Nedeni alanı boş bırakılamaz!"," ")</f>
        <v> </v>
      </c>
    </row>
    <row r="18" spans="1:6" s="30" customFormat="1" ht="22.5" customHeight="1">
      <c r="A18" s="66">
        <v>4</v>
      </c>
      <c r="B18" s="152" t="s">
        <v>116</v>
      </c>
      <c r="C18" s="153"/>
      <c r="D18" s="20"/>
      <c r="E18" s="19" t="str">
        <f>IF(NOT(ISBLANK(F26)),F26," ")</f>
        <v> </v>
      </c>
      <c r="F18" s="29" t="str">
        <f>IF(AND(NOT(ISBLANK(D18)),ISNUMBER(E18)),E18/D18," ")</f>
        <v> </v>
      </c>
    </row>
    <row r="19" spans="1:6" s="30" customFormat="1" ht="22.5" customHeight="1">
      <c r="A19" s="141" t="s">
        <v>120</v>
      </c>
      <c r="B19" s="142"/>
      <c r="C19" s="142"/>
      <c r="D19" s="142"/>
      <c r="E19" s="142"/>
      <c r="F19" s="143"/>
    </row>
    <row r="20" spans="1:7" s="30" customFormat="1" ht="22.5" customHeight="1">
      <c r="A20" s="84" t="s">
        <v>40</v>
      </c>
      <c r="B20" s="85"/>
      <c r="C20" s="111"/>
      <c r="D20" s="112"/>
      <c r="E20" s="112"/>
      <c r="F20" s="113"/>
      <c r="G20" s="31" t="str">
        <f>IF(AND(ISNUMBER(F18),NOT(D18=E18),ISBLANK(C20)),"Sapma Nedeni alanı boş bırakılamaz!"," ")</f>
        <v> </v>
      </c>
    </row>
    <row r="21" spans="1:6" s="30" customFormat="1" ht="22.5" customHeight="1">
      <c r="A21" s="37"/>
      <c r="B21" s="37"/>
      <c r="C21" s="37"/>
      <c r="D21" s="37"/>
      <c r="E21" s="37"/>
      <c r="F21" s="37"/>
    </row>
    <row r="22" spans="1:6" s="30" customFormat="1" ht="22.5" customHeight="1">
      <c r="A22" s="66" t="s">
        <v>34</v>
      </c>
      <c r="B22" s="89" t="s">
        <v>35</v>
      </c>
      <c r="C22" s="89"/>
      <c r="D22" s="89"/>
      <c r="E22" s="66" t="s">
        <v>72</v>
      </c>
      <c r="F22" s="66" t="s">
        <v>160</v>
      </c>
    </row>
    <row r="23" spans="1:6" s="30" customFormat="1" ht="22.5" customHeight="1">
      <c r="A23" s="33">
        <v>1</v>
      </c>
      <c r="B23" s="74" t="s">
        <v>135</v>
      </c>
      <c r="C23" s="74"/>
      <c r="D23" s="74"/>
      <c r="E23" s="34"/>
      <c r="F23" s="34"/>
    </row>
    <row r="24" spans="1:6" s="30" customFormat="1" ht="32.25" customHeight="1">
      <c r="A24" s="33">
        <v>2</v>
      </c>
      <c r="B24" s="76" t="s">
        <v>141</v>
      </c>
      <c r="C24" s="76"/>
      <c r="D24" s="76"/>
      <c r="E24" s="34"/>
      <c r="F24" s="34"/>
    </row>
    <row r="25" spans="1:6" s="30" customFormat="1" ht="32.25" customHeight="1">
      <c r="A25" s="33">
        <v>3</v>
      </c>
      <c r="B25" s="76" t="s">
        <v>142</v>
      </c>
      <c r="C25" s="76"/>
      <c r="D25" s="76"/>
      <c r="E25" s="34">
        <v>6</v>
      </c>
      <c r="F25" s="34">
        <v>0</v>
      </c>
    </row>
    <row r="26" spans="1:6" s="30" customFormat="1" ht="22.5" customHeight="1">
      <c r="A26" s="33">
        <v>4</v>
      </c>
      <c r="B26" s="74" t="s">
        <v>134</v>
      </c>
      <c r="C26" s="74"/>
      <c r="D26" s="74"/>
      <c r="E26" s="34"/>
      <c r="F26" s="34"/>
    </row>
    <row r="27" spans="1:6" s="30" customFormat="1" ht="22.5" customHeight="1">
      <c r="A27" s="78"/>
      <c r="B27" s="78"/>
      <c r="C27" s="78"/>
      <c r="D27" s="78"/>
      <c r="E27" s="78"/>
      <c r="F27" s="78"/>
    </row>
  </sheetData>
  <sheetProtection password="CC0B" sheet="1" formatCells="0" formatRows="0"/>
  <mergeCells count="34">
    <mergeCell ref="A4:B4"/>
    <mergeCell ref="C4:F4"/>
    <mergeCell ref="A5:B5"/>
    <mergeCell ref="C5:F5"/>
    <mergeCell ref="A7:B7"/>
    <mergeCell ref="C7:F7"/>
    <mergeCell ref="A1:F1"/>
    <mergeCell ref="A16:F16"/>
    <mergeCell ref="B9:C9"/>
    <mergeCell ref="A10:F10"/>
    <mergeCell ref="A6:B6"/>
    <mergeCell ref="C6:F6"/>
    <mergeCell ref="A3:B3"/>
    <mergeCell ref="C3:F3"/>
    <mergeCell ref="A14:B14"/>
    <mergeCell ref="C14:F14"/>
    <mergeCell ref="A8:C8"/>
    <mergeCell ref="B12:C12"/>
    <mergeCell ref="A13:F13"/>
    <mergeCell ref="B15:C15"/>
    <mergeCell ref="B18:C18"/>
    <mergeCell ref="A11:B11"/>
    <mergeCell ref="C11:F11"/>
    <mergeCell ref="A17:B17"/>
    <mergeCell ref="C17:F17"/>
    <mergeCell ref="A19:F19"/>
    <mergeCell ref="A20:B20"/>
    <mergeCell ref="A27:F27"/>
    <mergeCell ref="B26:D26"/>
    <mergeCell ref="B25:D25"/>
    <mergeCell ref="B22:D22"/>
    <mergeCell ref="B24:D24"/>
    <mergeCell ref="B23:D23"/>
    <mergeCell ref="C20:F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2"/>
  <sheetViews>
    <sheetView showGridLines="0" zoomScalePageLayoutView="0" workbookViewId="0" topLeftCell="A1">
      <selection activeCell="A1" sqref="A1:R1"/>
    </sheetView>
  </sheetViews>
  <sheetFormatPr defaultColWidth="9.140625" defaultRowHeight="15"/>
  <cols>
    <col min="1" max="1" width="5.00390625" style="13" customWidth="1"/>
    <col min="2" max="2" width="5.140625" style="13" bestFit="1" customWidth="1"/>
    <col min="3" max="3" width="26.421875" style="13" customWidth="1"/>
    <col min="4" max="18" width="6.28125" style="13" customWidth="1"/>
    <col min="19" max="26" width="23.28125" style="13" customWidth="1"/>
    <col min="27" max="28" width="4.140625" style="13" customWidth="1"/>
    <col min="29" max="29" width="26.8515625" style="13" customWidth="1"/>
    <col min="30" max="35" width="8.57421875" style="13" customWidth="1"/>
    <col min="36" max="36" width="9.140625" style="13" customWidth="1"/>
    <col min="37" max="38" width="4.140625" style="13" customWidth="1"/>
    <col min="39" max="39" width="26.421875" style="13" customWidth="1"/>
    <col min="40" max="42" width="8.140625" style="13" customWidth="1"/>
    <col min="43" max="48" width="4.57421875" style="13" customWidth="1"/>
    <col min="49" max="49" width="9.140625" style="13" customWidth="1"/>
    <col min="50" max="16384" width="9.140625" style="13" customWidth="1"/>
  </cols>
  <sheetData>
    <row r="1" spans="1:18" ht="15">
      <c r="A1" s="100" t="s">
        <v>115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48" ht="22.5" customHeight="1">
      <c r="A3" s="121" t="s">
        <v>43</v>
      </c>
      <c r="B3" s="121" t="s">
        <v>44</v>
      </c>
      <c r="C3" s="122"/>
      <c r="D3" s="123" t="s">
        <v>45</v>
      </c>
      <c r="E3" s="123"/>
      <c r="F3" s="123"/>
      <c r="G3" s="123" t="s">
        <v>46</v>
      </c>
      <c r="H3" s="123"/>
      <c r="I3" s="123"/>
      <c r="J3" s="102" t="s">
        <v>47</v>
      </c>
      <c r="K3" s="102"/>
      <c r="L3" s="102"/>
      <c r="M3" s="123" t="s">
        <v>48</v>
      </c>
      <c r="N3" s="123"/>
      <c r="O3" s="123"/>
      <c r="P3" s="123"/>
      <c r="Q3" s="123"/>
      <c r="R3" s="123"/>
      <c r="AA3" s="126" t="str">
        <f>A3</f>
        <v>Performans
Hedefi</v>
      </c>
      <c r="AB3" s="126" t="str">
        <f>B3</f>
        <v>Faaliyet</v>
      </c>
      <c r="AC3" s="127"/>
      <c r="AD3" s="128" t="s">
        <v>45</v>
      </c>
      <c r="AE3" s="128"/>
      <c r="AF3" s="128"/>
      <c r="AG3" s="128" t="s">
        <v>46</v>
      </c>
      <c r="AH3" s="128"/>
      <c r="AI3" s="128"/>
      <c r="AJ3" s="18"/>
      <c r="AK3" s="126" t="str">
        <f>A3</f>
        <v>Performans
Hedefi</v>
      </c>
      <c r="AL3" s="126" t="str">
        <f>B3</f>
        <v>Faaliyet</v>
      </c>
      <c r="AM3" s="127"/>
      <c r="AN3" s="107" t="str">
        <f>J3</f>
        <v>Harcama
(Gerçekleşme)</v>
      </c>
      <c r="AO3" s="107"/>
      <c r="AP3" s="107"/>
      <c r="AQ3" s="128" t="str">
        <f>M3</f>
        <v>Gerçekleşme Yüzdesi </v>
      </c>
      <c r="AR3" s="128"/>
      <c r="AS3" s="128"/>
      <c r="AT3" s="128"/>
      <c r="AU3" s="128"/>
      <c r="AV3" s="128"/>
    </row>
    <row r="4" spans="1:48" ht="22.5" customHeight="1">
      <c r="A4" s="121"/>
      <c r="B4" s="121"/>
      <c r="C4" s="122"/>
      <c r="D4" s="123"/>
      <c r="E4" s="123"/>
      <c r="F4" s="123"/>
      <c r="G4" s="123"/>
      <c r="H4" s="123"/>
      <c r="I4" s="123"/>
      <c r="J4" s="102"/>
      <c r="K4" s="102"/>
      <c r="L4" s="102"/>
      <c r="M4" s="123" t="s">
        <v>49</v>
      </c>
      <c r="N4" s="123"/>
      <c r="O4" s="123"/>
      <c r="P4" s="123" t="s">
        <v>50</v>
      </c>
      <c r="Q4" s="123"/>
      <c r="R4" s="123"/>
      <c r="AA4" s="126"/>
      <c r="AB4" s="126"/>
      <c r="AC4" s="127"/>
      <c r="AD4" s="128"/>
      <c r="AE4" s="128"/>
      <c r="AF4" s="128"/>
      <c r="AG4" s="128"/>
      <c r="AH4" s="128"/>
      <c r="AI4" s="128"/>
      <c r="AJ4" s="18"/>
      <c r="AK4" s="126"/>
      <c r="AL4" s="126"/>
      <c r="AM4" s="127"/>
      <c r="AN4" s="107"/>
      <c r="AO4" s="107"/>
      <c r="AP4" s="107"/>
      <c r="AQ4" s="128" t="str">
        <f>M4</f>
        <v>(Başlangıç Ödeneğine Göre)</v>
      </c>
      <c r="AR4" s="128"/>
      <c r="AS4" s="128"/>
      <c r="AT4" s="128" t="str">
        <f>P4</f>
        <v>(Toplam Ödeneğe Göre)</v>
      </c>
      <c r="AU4" s="128"/>
      <c r="AV4" s="128"/>
    </row>
    <row r="5" spans="1:48" ht="24">
      <c r="A5" s="121"/>
      <c r="B5" s="121"/>
      <c r="C5" s="122"/>
      <c r="D5" s="67" t="s">
        <v>51</v>
      </c>
      <c r="E5" s="67" t="s">
        <v>9</v>
      </c>
      <c r="F5" s="65" t="s">
        <v>10</v>
      </c>
      <c r="G5" s="67" t="s">
        <v>51</v>
      </c>
      <c r="H5" s="67" t="s">
        <v>9</v>
      </c>
      <c r="I5" s="65" t="s">
        <v>10</v>
      </c>
      <c r="J5" s="67" t="s">
        <v>51</v>
      </c>
      <c r="K5" s="67" t="s">
        <v>9</v>
      </c>
      <c r="L5" s="65" t="s">
        <v>10</v>
      </c>
      <c r="M5" s="67" t="s">
        <v>51</v>
      </c>
      <c r="N5" s="67" t="s">
        <v>9</v>
      </c>
      <c r="O5" s="65" t="s">
        <v>10</v>
      </c>
      <c r="P5" s="67" t="s">
        <v>51</v>
      </c>
      <c r="Q5" s="67" t="s">
        <v>9</v>
      </c>
      <c r="R5" s="65" t="s">
        <v>10</v>
      </c>
      <c r="AA5" s="126"/>
      <c r="AB5" s="126"/>
      <c r="AC5" s="127"/>
      <c r="AD5" s="68" t="s">
        <v>51</v>
      </c>
      <c r="AE5" s="68" t="s">
        <v>9</v>
      </c>
      <c r="AF5" s="69" t="s">
        <v>10</v>
      </c>
      <c r="AG5" s="68" t="s">
        <v>51</v>
      </c>
      <c r="AH5" s="68" t="s">
        <v>9</v>
      </c>
      <c r="AI5" s="69" t="s">
        <v>10</v>
      </c>
      <c r="AJ5" s="18"/>
      <c r="AK5" s="126"/>
      <c r="AL5" s="126"/>
      <c r="AM5" s="127"/>
      <c r="AN5" s="68" t="str">
        <f>J5</f>
        <v>Bütçe İçi</v>
      </c>
      <c r="AO5" s="68" t="str">
        <f>K5</f>
        <v>Bütçe Dışı</v>
      </c>
      <c r="AP5" s="69" t="str">
        <f>L5</f>
        <v>Toplam</v>
      </c>
      <c r="AQ5" s="68" t="str">
        <f>M5</f>
        <v>Bütçe İçi</v>
      </c>
      <c r="AR5" s="68" t="str">
        <f>N5</f>
        <v>Bütçe Dışı</v>
      </c>
      <c r="AS5" s="69" t="str">
        <f>O5</f>
        <v>Toplam</v>
      </c>
      <c r="AT5" s="68" t="str">
        <f>P5</f>
        <v>Bütçe İçi</v>
      </c>
      <c r="AU5" s="68" t="str">
        <f>Q5</f>
        <v>Bütçe Dışı</v>
      </c>
      <c r="AV5" s="69" t="str">
        <f>R5</f>
        <v>Toplam</v>
      </c>
    </row>
    <row r="6" spans="1:48" s="53" customFormat="1" ht="22.5">
      <c r="A6" s="44">
        <v>18</v>
      </c>
      <c r="B6" s="45"/>
      <c r="C6" s="24" t="s">
        <v>123</v>
      </c>
      <c r="D6" s="50">
        <f>SUM(D7:D10)</f>
        <v>0</v>
      </c>
      <c r="E6" s="50">
        <f>SUM(E7:E10)</f>
        <v>0</v>
      </c>
      <c r="F6" s="50">
        <f>SUM(D6:E6)</f>
        <v>0</v>
      </c>
      <c r="G6" s="50">
        <f>SUM(G7:G10)</f>
        <v>0</v>
      </c>
      <c r="H6" s="50">
        <f>SUM(H7:H10)</f>
        <v>0</v>
      </c>
      <c r="I6" s="50">
        <f>SUM(G6:H6)</f>
        <v>0</v>
      </c>
      <c r="J6" s="50">
        <f>SUM(J7:J10)</f>
        <v>0</v>
      </c>
      <c r="K6" s="50">
        <f>SUM(K7:K10)</f>
        <v>0</v>
      </c>
      <c r="L6" s="50">
        <f>SUM(J6:K6)</f>
        <v>0</v>
      </c>
      <c r="M6" s="51" t="str">
        <f>IF(J6&gt;0,(J6/D6)," ")</f>
        <v> </v>
      </c>
      <c r="N6" s="51" t="str">
        <f>IF(K6&gt;0,(K6/E6)," ")</f>
        <v> </v>
      </c>
      <c r="O6" s="51" t="str">
        <f>IF((L6&gt;0),(L6/F6)," ")</f>
        <v> </v>
      </c>
      <c r="P6" s="51" t="str">
        <f>IF(J6&gt;0,(J6/G6)," ")</f>
        <v> </v>
      </c>
      <c r="Q6" s="51" t="str">
        <f>IF(K6&gt;0,(K6/H6)," ")</f>
        <v> </v>
      </c>
      <c r="R6" s="51" t="str">
        <f>IF((L6&gt;0),(L6/I6)," ")</f>
        <v> </v>
      </c>
      <c r="AA6" s="44">
        <f>A6</f>
        <v>18</v>
      </c>
      <c r="AB6" s="45"/>
      <c r="AC6" s="22" t="str">
        <f>C6</f>
        <v>Yönetim Bilgi Sisteminin ve Bilişim Altyapısının Geliştirilmesi</v>
      </c>
      <c r="AD6" s="48">
        <f>IF(NOT(ISBLANK(D6)),D6," ")</f>
        <v>0</v>
      </c>
      <c r="AE6" s="48">
        <f aca="true" t="shared" si="0" ref="AD6:AI10">IF(NOT(ISBLANK(E6)),E6," ")</f>
        <v>0</v>
      </c>
      <c r="AF6" s="48">
        <f t="shared" si="0"/>
        <v>0</v>
      </c>
      <c r="AG6" s="48">
        <f t="shared" si="0"/>
        <v>0</v>
      </c>
      <c r="AH6" s="48">
        <f t="shared" si="0"/>
        <v>0</v>
      </c>
      <c r="AI6" s="48">
        <f t="shared" si="0"/>
        <v>0</v>
      </c>
      <c r="AK6" s="44">
        <f>A6</f>
        <v>18</v>
      </c>
      <c r="AL6" s="45"/>
      <c r="AM6" s="22" t="str">
        <f>C6</f>
        <v>Yönetim Bilgi Sisteminin ve Bilişim Altyapısının Geliştirilmesi</v>
      </c>
      <c r="AN6" s="48">
        <f>IF(NOT(ISBLANK(J6)),J6," ")</f>
        <v>0</v>
      </c>
      <c r="AO6" s="48">
        <f aca="true" t="shared" si="1" ref="AO6:AV10">IF(NOT(ISBLANK(K6)),K6," ")</f>
        <v>0</v>
      </c>
      <c r="AP6" s="48">
        <f t="shared" si="1"/>
        <v>0</v>
      </c>
      <c r="AQ6" s="52" t="str">
        <f t="shared" si="1"/>
        <v> </v>
      </c>
      <c r="AR6" s="52" t="str">
        <f t="shared" si="1"/>
        <v> </v>
      </c>
      <c r="AS6" s="52" t="str">
        <f t="shared" si="1"/>
        <v> </v>
      </c>
      <c r="AT6" s="52" t="str">
        <f t="shared" si="1"/>
        <v> </v>
      </c>
      <c r="AU6" s="52" t="str">
        <f t="shared" si="1"/>
        <v> </v>
      </c>
      <c r="AV6" s="52" t="str">
        <f t="shared" si="1"/>
        <v> </v>
      </c>
    </row>
    <row r="7" spans="1:48" s="53" customFormat="1" ht="24" customHeight="1">
      <c r="A7" s="44"/>
      <c r="B7" s="46">
        <v>55</v>
      </c>
      <c r="C7" s="26" t="s">
        <v>20</v>
      </c>
      <c r="D7" s="15"/>
      <c r="E7" s="15"/>
      <c r="F7" s="50">
        <f>SUM(D7:E7)</f>
        <v>0</v>
      </c>
      <c r="G7" s="15"/>
      <c r="H7" s="15"/>
      <c r="I7" s="50">
        <f>SUM(G7:H7)</f>
        <v>0</v>
      </c>
      <c r="J7" s="15"/>
      <c r="K7" s="15"/>
      <c r="L7" s="50">
        <f>SUM(J7:K7)</f>
        <v>0</v>
      </c>
      <c r="M7" s="52" t="str">
        <f aca="true" t="shared" si="2" ref="M7:N10">IF(NOT(ISBLANK(J7)),(J7/D7)," ")</f>
        <v> </v>
      </c>
      <c r="N7" s="52" t="str">
        <f t="shared" si="2"/>
        <v> </v>
      </c>
      <c r="O7" s="52" t="str">
        <f>IF((L7&gt;0),(L7/F7)," ")</f>
        <v> </v>
      </c>
      <c r="P7" s="52" t="str">
        <f aca="true" t="shared" si="3" ref="P7:Q10">IF(NOT(ISBLANK(J7)),(J7/G7)," ")</f>
        <v> </v>
      </c>
      <c r="Q7" s="52" t="str">
        <f t="shared" si="3"/>
        <v> </v>
      </c>
      <c r="R7" s="52" t="str">
        <f>IF((L7&gt;0),(L7/I7)," ")</f>
        <v> </v>
      </c>
      <c r="AA7" s="44"/>
      <c r="AB7" s="46">
        <f>B7</f>
        <v>55</v>
      </c>
      <c r="AC7" s="23" t="str">
        <f>C7</f>
        <v>Ağ Hizmet Kalitesinin Yükseltilmesi</v>
      </c>
      <c r="AD7" s="49" t="str">
        <f t="shared" si="0"/>
        <v> </v>
      </c>
      <c r="AE7" s="49" t="str">
        <f t="shared" si="0"/>
        <v> </v>
      </c>
      <c r="AF7" s="48">
        <f t="shared" si="0"/>
        <v>0</v>
      </c>
      <c r="AG7" s="49" t="str">
        <f t="shared" si="0"/>
        <v> </v>
      </c>
      <c r="AH7" s="49" t="str">
        <f t="shared" si="0"/>
        <v> </v>
      </c>
      <c r="AI7" s="48">
        <f t="shared" si="0"/>
        <v>0</v>
      </c>
      <c r="AK7" s="44"/>
      <c r="AL7" s="46">
        <f>B7</f>
        <v>55</v>
      </c>
      <c r="AM7" s="23" t="str">
        <f>C7</f>
        <v>Ağ Hizmet Kalitesinin Yükseltilmesi</v>
      </c>
      <c r="AN7" s="49" t="str">
        <f>IF(NOT(ISBLANK(J7)),J7," ")</f>
        <v> </v>
      </c>
      <c r="AO7" s="49" t="str">
        <f t="shared" si="1"/>
        <v> </v>
      </c>
      <c r="AP7" s="48">
        <f t="shared" si="1"/>
        <v>0</v>
      </c>
      <c r="AQ7" s="52" t="str">
        <f t="shared" si="1"/>
        <v> </v>
      </c>
      <c r="AR7" s="52" t="str">
        <f t="shared" si="1"/>
        <v> </v>
      </c>
      <c r="AS7" s="52" t="str">
        <f t="shared" si="1"/>
        <v> </v>
      </c>
      <c r="AT7" s="52" t="str">
        <f t="shared" si="1"/>
        <v> </v>
      </c>
      <c r="AU7" s="52" t="str">
        <f t="shared" si="1"/>
        <v> </v>
      </c>
      <c r="AV7" s="52" t="str">
        <f t="shared" si="1"/>
        <v> </v>
      </c>
    </row>
    <row r="8" spans="1:48" s="53" customFormat="1" ht="24" customHeight="1">
      <c r="A8" s="44"/>
      <c r="B8" s="46">
        <v>56</v>
      </c>
      <c r="C8" s="26" t="s">
        <v>125</v>
      </c>
      <c r="D8" s="15"/>
      <c r="E8" s="15"/>
      <c r="F8" s="50">
        <f>SUM(D8:E8)</f>
        <v>0</v>
      </c>
      <c r="G8" s="15"/>
      <c r="H8" s="15"/>
      <c r="I8" s="50">
        <f>SUM(G8:H8)</f>
        <v>0</v>
      </c>
      <c r="J8" s="15"/>
      <c r="K8" s="15"/>
      <c r="L8" s="50">
        <f>SUM(J8:K8)</f>
        <v>0</v>
      </c>
      <c r="M8" s="52" t="str">
        <f t="shared" si="2"/>
        <v> </v>
      </c>
      <c r="N8" s="52" t="str">
        <f t="shared" si="2"/>
        <v> </v>
      </c>
      <c r="O8" s="52" t="str">
        <f>IF((L8&gt;0),(L8/F8)," ")</f>
        <v> </v>
      </c>
      <c r="P8" s="52" t="str">
        <f t="shared" si="3"/>
        <v> </v>
      </c>
      <c r="Q8" s="52" t="str">
        <f t="shared" si="3"/>
        <v> </v>
      </c>
      <c r="R8" s="52" t="str">
        <f>IF((L8&gt;0),(L8/I8)," ")</f>
        <v> </v>
      </c>
      <c r="AA8" s="44"/>
      <c r="AB8" s="46">
        <f>B8</f>
        <v>56</v>
      </c>
      <c r="AC8" s="23" t="str">
        <f>C8</f>
        <v>Yazılım Geliştirilmesi</v>
      </c>
      <c r="AD8" s="49" t="str">
        <f aca="true" t="shared" si="4" ref="AD8:AI8">IF(NOT(ISBLANK(D8)),D8," ")</f>
        <v> </v>
      </c>
      <c r="AE8" s="49" t="str">
        <f t="shared" si="4"/>
        <v> </v>
      </c>
      <c r="AF8" s="48">
        <f t="shared" si="4"/>
        <v>0</v>
      </c>
      <c r="AG8" s="49" t="str">
        <f t="shared" si="4"/>
        <v> </v>
      </c>
      <c r="AH8" s="49" t="str">
        <f t="shared" si="4"/>
        <v> </v>
      </c>
      <c r="AI8" s="48">
        <f t="shared" si="4"/>
        <v>0</v>
      </c>
      <c r="AK8" s="44"/>
      <c r="AL8" s="46">
        <f>B8</f>
        <v>56</v>
      </c>
      <c r="AM8" s="23" t="str">
        <f>C8</f>
        <v>Yazılım Geliştirilmesi</v>
      </c>
      <c r="AN8" s="49" t="str">
        <f>IF(NOT(ISBLANK(J8)),J8," ")</f>
        <v> </v>
      </c>
      <c r="AO8" s="49" t="str">
        <f aca="true" t="shared" si="5" ref="AO8:AV8">IF(NOT(ISBLANK(K8)),K8," ")</f>
        <v> </v>
      </c>
      <c r="AP8" s="48">
        <f t="shared" si="5"/>
        <v>0</v>
      </c>
      <c r="AQ8" s="52" t="str">
        <f t="shared" si="5"/>
        <v> </v>
      </c>
      <c r="AR8" s="52" t="str">
        <f t="shared" si="5"/>
        <v> </v>
      </c>
      <c r="AS8" s="52" t="str">
        <f t="shared" si="5"/>
        <v> </v>
      </c>
      <c r="AT8" s="52" t="str">
        <f t="shared" si="5"/>
        <v> </v>
      </c>
      <c r="AU8" s="52" t="str">
        <f t="shared" si="5"/>
        <v> </v>
      </c>
      <c r="AV8" s="52" t="str">
        <f t="shared" si="5"/>
        <v> </v>
      </c>
    </row>
    <row r="9" spans="1:48" s="53" customFormat="1" ht="35.25" customHeight="1">
      <c r="A9" s="45"/>
      <c r="B9" s="46">
        <v>57</v>
      </c>
      <c r="C9" s="26" t="s">
        <v>126</v>
      </c>
      <c r="D9" s="15"/>
      <c r="E9" s="15"/>
      <c r="F9" s="50">
        <f>SUM(D9:E9)</f>
        <v>0</v>
      </c>
      <c r="G9" s="15"/>
      <c r="H9" s="15"/>
      <c r="I9" s="50">
        <f>SUM(G9:H9)</f>
        <v>0</v>
      </c>
      <c r="J9" s="15"/>
      <c r="K9" s="15"/>
      <c r="L9" s="50">
        <f>SUM(J9:K9)</f>
        <v>0</v>
      </c>
      <c r="M9" s="52" t="str">
        <f t="shared" si="2"/>
        <v> </v>
      </c>
      <c r="N9" s="52" t="str">
        <f t="shared" si="2"/>
        <v> </v>
      </c>
      <c r="O9" s="52" t="str">
        <f>IF((L9&gt;0),(L9/F9)," ")</f>
        <v> </v>
      </c>
      <c r="P9" s="52" t="str">
        <f t="shared" si="3"/>
        <v> </v>
      </c>
      <c r="Q9" s="52" t="str">
        <f t="shared" si="3"/>
        <v> </v>
      </c>
      <c r="R9" s="52" t="str">
        <f>IF((L9&gt;0),(L9/I9)," ")</f>
        <v> </v>
      </c>
      <c r="AA9" s="45"/>
      <c r="AB9" s="46">
        <f>B9</f>
        <v>57</v>
      </c>
      <c r="AC9" s="23" t="str">
        <f>C9</f>
        <v>Web Sayfasının Geliştirilmesi, Çoklu Ortam Habercilik Faaliyetleri İçin Yenilenmesi</v>
      </c>
      <c r="AD9" s="49" t="str">
        <f t="shared" si="0"/>
        <v> </v>
      </c>
      <c r="AE9" s="49" t="str">
        <f t="shared" si="0"/>
        <v> </v>
      </c>
      <c r="AF9" s="48">
        <f t="shared" si="0"/>
        <v>0</v>
      </c>
      <c r="AG9" s="49" t="str">
        <f t="shared" si="0"/>
        <v> </v>
      </c>
      <c r="AH9" s="49" t="str">
        <f t="shared" si="0"/>
        <v> </v>
      </c>
      <c r="AI9" s="48">
        <f t="shared" si="0"/>
        <v>0</v>
      </c>
      <c r="AK9" s="45"/>
      <c r="AL9" s="46">
        <f>B9</f>
        <v>57</v>
      </c>
      <c r="AM9" s="23" t="str">
        <f>C9</f>
        <v>Web Sayfasının Geliştirilmesi, Çoklu Ortam Habercilik Faaliyetleri İçin Yenilenmesi</v>
      </c>
      <c r="AN9" s="49" t="str">
        <f>IF(NOT(ISBLANK(J9)),J9," ")</f>
        <v> </v>
      </c>
      <c r="AO9" s="49" t="str">
        <f t="shared" si="1"/>
        <v> </v>
      </c>
      <c r="AP9" s="48">
        <f>IF(NOT(ISBLANK(L9)),L9," ")</f>
        <v>0</v>
      </c>
      <c r="AQ9" s="52" t="str">
        <f t="shared" si="1"/>
        <v> </v>
      </c>
      <c r="AR9" s="52" t="str">
        <f t="shared" si="1"/>
        <v> </v>
      </c>
      <c r="AS9" s="52" t="str">
        <f t="shared" si="1"/>
        <v> </v>
      </c>
      <c r="AT9" s="52" t="str">
        <f t="shared" si="1"/>
        <v> </v>
      </c>
      <c r="AU9" s="52" t="str">
        <f t="shared" si="1"/>
        <v> </v>
      </c>
      <c r="AV9" s="52" t="str">
        <f t="shared" si="1"/>
        <v> </v>
      </c>
    </row>
    <row r="10" spans="1:48" s="53" customFormat="1" ht="24" customHeight="1">
      <c r="A10" s="45"/>
      <c r="B10" s="46">
        <v>58</v>
      </c>
      <c r="C10" s="26" t="s">
        <v>127</v>
      </c>
      <c r="D10" s="15"/>
      <c r="E10" s="15"/>
      <c r="F10" s="50">
        <f>SUM(D10:E10)</f>
        <v>0</v>
      </c>
      <c r="G10" s="15"/>
      <c r="H10" s="15"/>
      <c r="I10" s="50">
        <f>SUM(G10:H10)</f>
        <v>0</v>
      </c>
      <c r="J10" s="15"/>
      <c r="K10" s="15"/>
      <c r="L10" s="50">
        <f>SUM(J10:K10)</f>
        <v>0</v>
      </c>
      <c r="M10" s="52" t="str">
        <f t="shared" si="2"/>
        <v> </v>
      </c>
      <c r="N10" s="52" t="str">
        <f t="shared" si="2"/>
        <v> </v>
      </c>
      <c r="O10" s="52" t="str">
        <f>IF((L10&gt;0),(L10/F10)," ")</f>
        <v> </v>
      </c>
      <c r="P10" s="52" t="str">
        <f t="shared" si="3"/>
        <v> </v>
      </c>
      <c r="Q10" s="52" t="str">
        <f t="shared" si="3"/>
        <v> </v>
      </c>
      <c r="R10" s="52" t="str">
        <f>IF((L10&gt;0),(L10/I10)," ")</f>
        <v> </v>
      </c>
      <c r="AA10" s="45"/>
      <c r="AB10" s="46">
        <f>B10</f>
        <v>58</v>
      </c>
      <c r="AC10" s="23" t="str">
        <f>C10</f>
        <v>Bilgisayar ve Diğer Donanım İhtiyaçlarının Karşılanması</v>
      </c>
      <c r="AD10" s="49" t="str">
        <f t="shared" si="0"/>
        <v> </v>
      </c>
      <c r="AE10" s="49" t="str">
        <f t="shared" si="0"/>
        <v> </v>
      </c>
      <c r="AF10" s="48">
        <f t="shared" si="0"/>
        <v>0</v>
      </c>
      <c r="AG10" s="49" t="str">
        <f t="shared" si="0"/>
        <v> </v>
      </c>
      <c r="AH10" s="49" t="str">
        <f t="shared" si="0"/>
        <v> </v>
      </c>
      <c r="AI10" s="48">
        <f t="shared" si="0"/>
        <v>0</v>
      </c>
      <c r="AK10" s="45"/>
      <c r="AL10" s="46">
        <f>B10</f>
        <v>58</v>
      </c>
      <c r="AM10" s="23" t="str">
        <f>C10</f>
        <v>Bilgisayar ve Diğer Donanım İhtiyaçlarının Karşılanması</v>
      </c>
      <c r="AN10" s="49" t="str">
        <f>IF(NOT(ISBLANK(J10)),J10," ")</f>
        <v> </v>
      </c>
      <c r="AO10" s="49" t="str">
        <f t="shared" si="1"/>
        <v> </v>
      </c>
      <c r="AP10" s="48">
        <f>IF(NOT(ISBLANK(L10)),L10," ")</f>
        <v>0</v>
      </c>
      <c r="AQ10" s="52" t="str">
        <f t="shared" si="1"/>
        <v> </v>
      </c>
      <c r="AR10" s="52" t="str">
        <f t="shared" si="1"/>
        <v> </v>
      </c>
      <c r="AS10" s="52" t="str">
        <f t="shared" si="1"/>
        <v> </v>
      </c>
      <c r="AT10" s="52" t="str">
        <f t="shared" si="1"/>
        <v> </v>
      </c>
      <c r="AU10" s="52" t="str">
        <f t="shared" si="1"/>
        <v> </v>
      </c>
      <c r="AV10" s="52" t="str">
        <f t="shared" si="1"/>
        <v> </v>
      </c>
    </row>
    <row r="11" spans="1:48" ht="22.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AA11" s="124"/>
      <c r="AB11" s="124"/>
      <c r="AC11" s="124"/>
      <c r="AD11" s="124"/>
      <c r="AE11" s="124"/>
      <c r="AF11" s="124"/>
      <c r="AG11" s="124"/>
      <c r="AH11" s="124"/>
      <c r="AI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1:18" ht="12">
      <c r="A12" s="105" t="s">
        <v>52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</sheetData>
  <sheetProtection password="CC0B" sheet="1" formatCells="0" formatRows="0"/>
  <mergeCells count="26">
    <mergeCell ref="A1:R1"/>
    <mergeCell ref="A3:A5"/>
    <mergeCell ref="B3:B5"/>
    <mergeCell ref="C3:C5"/>
    <mergeCell ref="D3:F4"/>
    <mergeCell ref="G3:I4"/>
    <mergeCell ref="J3:L4"/>
    <mergeCell ref="M3:R3"/>
    <mergeCell ref="M4:O4"/>
    <mergeCell ref="P4:R4"/>
    <mergeCell ref="AA3:AA5"/>
    <mergeCell ref="AB3:AB5"/>
    <mergeCell ref="AC3:AC5"/>
    <mergeCell ref="AD3:AF4"/>
    <mergeCell ref="AG3:AI4"/>
    <mergeCell ref="AK3:AK5"/>
    <mergeCell ref="A11:R11"/>
    <mergeCell ref="AA11:AI11"/>
    <mergeCell ref="AK11:AV11"/>
    <mergeCell ref="A12:R12"/>
    <mergeCell ref="AL3:AL5"/>
    <mergeCell ref="AM3:AM5"/>
    <mergeCell ref="AN3:AP4"/>
    <mergeCell ref="AQ3:AV3"/>
    <mergeCell ref="AQ4:AS4"/>
    <mergeCell ref="AT4:AV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G27"/>
  <sheetViews>
    <sheetView showGridLines="0" zoomScalePageLayoutView="0" workbookViewId="0" topLeftCell="A1">
      <selection activeCell="A1" sqref="A1:F1"/>
    </sheetView>
  </sheetViews>
  <sheetFormatPr defaultColWidth="9.140625" defaultRowHeight="15"/>
  <cols>
    <col min="1" max="1" width="4.7109375" style="11" customWidth="1"/>
    <col min="2" max="2" width="8.7109375" style="9" customWidth="1"/>
    <col min="3" max="3" width="44.421875" style="9" customWidth="1"/>
    <col min="4" max="6" width="9.7109375" style="12" customWidth="1"/>
    <col min="7" max="16384" width="9.140625" style="6" customWidth="1"/>
  </cols>
  <sheetData>
    <row r="1" spans="1:6" ht="15">
      <c r="A1" s="97" t="s">
        <v>121</v>
      </c>
      <c r="B1" s="97"/>
      <c r="C1" s="97"/>
      <c r="D1" s="97"/>
      <c r="E1" s="97"/>
      <c r="F1" s="97"/>
    </row>
    <row r="3" spans="1:6" s="30" customFormat="1" ht="22.5" customHeight="1">
      <c r="A3" s="116" t="s">
        <v>0</v>
      </c>
      <c r="B3" s="117"/>
      <c r="C3" s="89" t="s">
        <v>1</v>
      </c>
      <c r="D3" s="89"/>
      <c r="E3" s="89"/>
      <c r="F3" s="89"/>
    </row>
    <row r="4" spans="1:6" s="30" customFormat="1" ht="22.5" customHeight="1">
      <c r="A4" s="116" t="s">
        <v>2</v>
      </c>
      <c r="B4" s="117"/>
      <c r="C4" s="114" t="s">
        <v>109</v>
      </c>
      <c r="D4" s="114"/>
      <c r="E4" s="114"/>
      <c r="F4" s="114"/>
    </row>
    <row r="5" spans="1:6" s="30" customFormat="1" ht="22.5" customHeight="1">
      <c r="A5" s="116" t="s">
        <v>3</v>
      </c>
      <c r="B5" s="117"/>
      <c r="C5" s="114" t="s">
        <v>130</v>
      </c>
      <c r="D5" s="114"/>
      <c r="E5" s="114"/>
      <c r="F5" s="114"/>
    </row>
    <row r="6" spans="1:6" s="30" customFormat="1" ht="22.5" customHeight="1">
      <c r="A6" s="116" t="s">
        <v>4</v>
      </c>
      <c r="B6" s="117"/>
      <c r="C6" s="115" t="s">
        <v>184</v>
      </c>
      <c r="D6" s="115"/>
      <c r="E6" s="115"/>
      <c r="F6" s="115"/>
    </row>
    <row r="7" spans="1:6" s="30" customFormat="1" ht="22.5" customHeight="1">
      <c r="A7" s="116" t="s">
        <v>60</v>
      </c>
      <c r="B7" s="117"/>
      <c r="C7" s="118" t="s">
        <v>153</v>
      </c>
      <c r="D7" s="119"/>
      <c r="E7" s="119"/>
      <c r="F7" s="120"/>
    </row>
    <row r="8" spans="1:6" s="30" customFormat="1" ht="33.75">
      <c r="A8" s="116" t="s">
        <v>5</v>
      </c>
      <c r="B8" s="116"/>
      <c r="C8" s="116"/>
      <c r="D8" s="64" t="s">
        <v>3</v>
      </c>
      <c r="E8" s="64" t="s">
        <v>159</v>
      </c>
      <c r="F8" s="64" t="s">
        <v>41</v>
      </c>
    </row>
    <row r="9" spans="1:6" s="30" customFormat="1" ht="22.5" customHeight="1">
      <c r="A9" s="66">
        <v>1</v>
      </c>
      <c r="B9" s="147" t="s">
        <v>22</v>
      </c>
      <c r="C9" s="147"/>
      <c r="D9" s="20"/>
      <c r="E9" s="19" t="str">
        <f>IF(NOT(ISBLANK(F23)),F23," ")</f>
        <v> </v>
      </c>
      <c r="F9" s="29" t="str">
        <f>IF(AND(NOT(ISBLANK(D9)),ISNUMBER(E9)),E9/D9," ")</f>
        <v> </v>
      </c>
    </row>
    <row r="10" spans="1:6" s="30" customFormat="1" ht="22.5" customHeight="1">
      <c r="A10" s="110" t="s">
        <v>181</v>
      </c>
      <c r="B10" s="110"/>
      <c r="C10" s="110"/>
      <c r="D10" s="110"/>
      <c r="E10" s="110"/>
      <c r="F10" s="110"/>
    </row>
    <row r="11" spans="1:7" s="30" customFormat="1" ht="22.5" customHeight="1">
      <c r="A11" s="84" t="s">
        <v>40</v>
      </c>
      <c r="B11" s="85"/>
      <c r="C11" s="111"/>
      <c r="D11" s="112"/>
      <c r="E11" s="112"/>
      <c r="F11" s="113"/>
      <c r="G11" s="31" t="str">
        <f>IF(AND(ISNUMBER(F9),NOT(D9=E9),ISBLANK(C11)),"Sapma Nedeni alanı boş bırakılamaz!"," ")</f>
        <v> </v>
      </c>
    </row>
    <row r="12" spans="1:6" s="30" customFormat="1" ht="22.5" customHeight="1">
      <c r="A12" s="66">
        <v>2</v>
      </c>
      <c r="B12" s="147" t="s">
        <v>185</v>
      </c>
      <c r="C12" s="147"/>
      <c r="D12" s="20"/>
      <c r="E12" s="19" t="str">
        <f>IF(NOT(ISBLANK(F24)),F24," ")</f>
        <v> </v>
      </c>
      <c r="F12" s="29" t="str">
        <f>IF(AND(NOT(ISBLANK(D12)),ISNUMBER(E12)),E12/D12," ")</f>
        <v> </v>
      </c>
    </row>
    <row r="13" spans="1:6" s="30" customFormat="1" ht="22.5" customHeight="1">
      <c r="A13" s="110" t="s">
        <v>186</v>
      </c>
      <c r="B13" s="110"/>
      <c r="C13" s="110"/>
      <c r="D13" s="110"/>
      <c r="E13" s="110"/>
      <c r="F13" s="110"/>
    </row>
    <row r="14" spans="1:7" s="30" customFormat="1" ht="22.5" customHeight="1">
      <c r="A14" s="84" t="s">
        <v>40</v>
      </c>
      <c r="B14" s="85"/>
      <c r="C14" s="111"/>
      <c r="D14" s="112"/>
      <c r="E14" s="112"/>
      <c r="F14" s="113"/>
      <c r="G14" s="31" t="str">
        <f>IF(AND(ISNUMBER(F12),NOT(D12=E12),ISBLANK(C14)),"Sapma Nedeni alanı boş bırakılamaz!"," ")</f>
        <v> </v>
      </c>
    </row>
    <row r="15" spans="1:6" s="30" customFormat="1" ht="22.5" customHeight="1">
      <c r="A15" s="66">
        <v>3</v>
      </c>
      <c r="B15" s="147" t="s">
        <v>21</v>
      </c>
      <c r="C15" s="147"/>
      <c r="D15" s="20"/>
      <c r="E15" s="19" t="str">
        <f>IF(NOT(ISBLANK(F25)),F25," ")</f>
        <v> </v>
      </c>
      <c r="F15" s="29" t="str">
        <f>IF(AND(NOT(ISBLANK(D15)),ISNUMBER(E15)),E15/D15," ")</f>
        <v> </v>
      </c>
    </row>
    <row r="16" spans="1:6" s="30" customFormat="1" ht="22.5" customHeight="1">
      <c r="A16" s="110" t="s">
        <v>182</v>
      </c>
      <c r="B16" s="110"/>
      <c r="C16" s="110"/>
      <c r="D16" s="110"/>
      <c r="E16" s="110"/>
      <c r="F16" s="110"/>
    </row>
    <row r="17" spans="1:7" s="30" customFormat="1" ht="22.5" customHeight="1">
      <c r="A17" s="84" t="s">
        <v>40</v>
      </c>
      <c r="B17" s="85"/>
      <c r="C17" s="111"/>
      <c r="D17" s="112"/>
      <c r="E17" s="112"/>
      <c r="F17" s="113"/>
      <c r="G17" s="31" t="str">
        <f>IF(AND(ISNUMBER(F15),NOT(D15=E15),ISBLANK(C17)),"Sapma Nedeni alanı boş bırakılamaz!"," ")</f>
        <v> </v>
      </c>
    </row>
    <row r="18" spans="1:6" s="30" customFormat="1" ht="22.5" customHeight="1">
      <c r="A18" s="66">
        <v>4</v>
      </c>
      <c r="B18" s="147" t="s">
        <v>129</v>
      </c>
      <c r="C18" s="147"/>
      <c r="D18" s="20"/>
      <c r="E18" s="19" t="str">
        <f>IF(NOT(ISBLANK(F26)),F26," ")</f>
        <v> </v>
      </c>
      <c r="F18" s="29" t="str">
        <f>IF(AND(NOT(ISBLANK(D18)),ISNUMBER(E18)),E18/D18," ")</f>
        <v> </v>
      </c>
    </row>
    <row r="19" spans="1:6" s="30" customFormat="1" ht="22.5" customHeight="1">
      <c r="A19" s="110" t="s">
        <v>183</v>
      </c>
      <c r="B19" s="110"/>
      <c r="C19" s="110"/>
      <c r="D19" s="110"/>
      <c r="E19" s="110"/>
      <c r="F19" s="110"/>
    </row>
    <row r="20" spans="1:7" s="30" customFormat="1" ht="22.5" customHeight="1">
      <c r="A20" s="84" t="s">
        <v>40</v>
      </c>
      <c r="B20" s="85"/>
      <c r="C20" s="111"/>
      <c r="D20" s="112"/>
      <c r="E20" s="112"/>
      <c r="F20" s="113"/>
      <c r="G20" s="31" t="str">
        <f>IF(AND(ISNUMBER(F18),NOT(D18=E18),ISBLANK(C20)),"Sapma Nedeni alanı boş bırakılamaz!"," ")</f>
        <v> </v>
      </c>
    </row>
    <row r="21" spans="1:6" s="30" customFormat="1" ht="22.5" customHeight="1">
      <c r="A21" s="37"/>
      <c r="B21" s="37"/>
      <c r="C21" s="37"/>
      <c r="D21" s="37"/>
      <c r="E21" s="37"/>
      <c r="F21" s="37"/>
    </row>
    <row r="22" spans="1:6" s="30" customFormat="1" ht="22.5" customHeight="1">
      <c r="A22" s="66" t="s">
        <v>34</v>
      </c>
      <c r="B22" s="89" t="s">
        <v>35</v>
      </c>
      <c r="C22" s="89"/>
      <c r="D22" s="89"/>
      <c r="E22" s="66" t="s">
        <v>72</v>
      </c>
      <c r="F22" s="66" t="s">
        <v>160</v>
      </c>
    </row>
    <row r="23" spans="1:6" s="30" customFormat="1" ht="22.5" customHeight="1">
      <c r="A23" s="33">
        <v>1</v>
      </c>
      <c r="B23" s="157" t="s">
        <v>187</v>
      </c>
      <c r="C23" s="158"/>
      <c r="D23" s="159"/>
      <c r="E23" s="20"/>
      <c r="F23" s="20"/>
    </row>
    <row r="24" spans="1:6" s="30" customFormat="1" ht="22.5" customHeight="1">
      <c r="A24" s="33">
        <v>2</v>
      </c>
      <c r="B24" s="157" t="s">
        <v>189</v>
      </c>
      <c r="C24" s="158"/>
      <c r="D24" s="159"/>
      <c r="E24" s="20"/>
      <c r="F24" s="20"/>
    </row>
    <row r="25" spans="1:6" s="30" customFormat="1" ht="22.5" customHeight="1">
      <c r="A25" s="33">
        <v>3</v>
      </c>
      <c r="B25" s="157" t="s">
        <v>188</v>
      </c>
      <c r="C25" s="158"/>
      <c r="D25" s="159"/>
      <c r="E25" s="20"/>
      <c r="F25" s="20"/>
    </row>
    <row r="26" spans="1:6" s="30" customFormat="1" ht="22.5" customHeight="1">
      <c r="A26" s="33">
        <v>4</v>
      </c>
      <c r="B26" s="157" t="s">
        <v>180</v>
      </c>
      <c r="C26" s="158"/>
      <c r="D26" s="159"/>
      <c r="E26" s="20"/>
      <c r="F26" s="20"/>
    </row>
    <row r="27" spans="1:6" s="30" customFormat="1" ht="22.5" customHeight="1">
      <c r="A27" s="78"/>
      <c r="B27" s="78"/>
      <c r="C27" s="78"/>
      <c r="D27" s="78"/>
      <c r="E27" s="78"/>
      <c r="F27" s="78"/>
    </row>
  </sheetData>
  <sheetProtection password="CC0B" sheet="1" formatCells="0" formatRows="0"/>
  <mergeCells count="34">
    <mergeCell ref="C3:F3"/>
    <mergeCell ref="A4:B4"/>
    <mergeCell ref="C4:F4"/>
    <mergeCell ref="A5:B5"/>
    <mergeCell ref="C5:F5"/>
    <mergeCell ref="A7:B7"/>
    <mergeCell ref="C7:F7"/>
    <mergeCell ref="A1:F1"/>
    <mergeCell ref="A16:F16"/>
    <mergeCell ref="B9:C9"/>
    <mergeCell ref="A10:F10"/>
    <mergeCell ref="A6:B6"/>
    <mergeCell ref="C6:F6"/>
    <mergeCell ref="A8:C8"/>
    <mergeCell ref="B12:C12"/>
    <mergeCell ref="A13:F13"/>
    <mergeCell ref="A3:B3"/>
    <mergeCell ref="B23:D23"/>
    <mergeCell ref="B15:C15"/>
    <mergeCell ref="B18:C18"/>
    <mergeCell ref="C20:F20"/>
    <mergeCell ref="B26:D26"/>
    <mergeCell ref="A19:F19"/>
    <mergeCell ref="A20:B20"/>
    <mergeCell ref="A11:B11"/>
    <mergeCell ref="C11:F11"/>
    <mergeCell ref="B24:D24"/>
    <mergeCell ref="B25:D25"/>
    <mergeCell ref="A27:F27"/>
    <mergeCell ref="A14:B14"/>
    <mergeCell ref="C14:F14"/>
    <mergeCell ref="A17:B17"/>
    <mergeCell ref="C17:F17"/>
    <mergeCell ref="B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AV11"/>
  <sheetViews>
    <sheetView showGridLines="0" zoomScalePageLayoutView="0" workbookViewId="0" topLeftCell="A1">
      <selection activeCell="A1" sqref="A1:R1"/>
    </sheetView>
  </sheetViews>
  <sheetFormatPr defaultColWidth="9.140625" defaultRowHeight="15"/>
  <cols>
    <col min="1" max="1" width="5.00390625" style="13" customWidth="1"/>
    <col min="2" max="2" width="5.140625" style="13" bestFit="1" customWidth="1"/>
    <col min="3" max="3" width="26.421875" style="13" customWidth="1"/>
    <col min="4" max="18" width="6.28125" style="13" customWidth="1"/>
    <col min="19" max="26" width="23.28125" style="13" customWidth="1"/>
    <col min="27" max="28" width="4.140625" style="13" customWidth="1"/>
    <col min="29" max="29" width="26.8515625" style="13" customWidth="1"/>
    <col min="30" max="35" width="8.57421875" style="13" customWidth="1"/>
    <col min="36" max="36" width="9.140625" style="13" customWidth="1"/>
    <col min="37" max="38" width="4.140625" style="13" customWidth="1"/>
    <col min="39" max="39" width="26.421875" style="13" customWidth="1"/>
    <col min="40" max="42" width="8.140625" style="13" customWidth="1"/>
    <col min="43" max="48" width="4.57421875" style="13" customWidth="1"/>
    <col min="49" max="49" width="9.140625" style="13" customWidth="1"/>
    <col min="50" max="16384" width="9.140625" style="13" customWidth="1"/>
  </cols>
  <sheetData>
    <row r="1" spans="1:18" ht="15">
      <c r="A1" s="100" t="s">
        <v>124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48" ht="22.5" customHeight="1">
      <c r="A3" s="121" t="s">
        <v>43</v>
      </c>
      <c r="B3" s="121" t="s">
        <v>44</v>
      </c>
      <c r="C3" s="122"/>
      <c r="D3" s="123" t="s">
        <v>45</v>
      </c>
      <c r="E3" s="123"/>
      <c r="F3" s="123"/>
      <c r="G3" s="123" t="s">
        <v>46</v>
      </c>
      <c r="H3" s="123"/>
      <c r="I3" s="123"/>
      <c r="J3" s="102" t="s">
        <v>47</v>
      </c>
      <c r="K3" s="102"/>
      <c r="L3" s="102"/>
      <c r="M3" s="123" t="s">
        <v>48</v>
      </c>
      <c r="N3" s="123"/>
      <c r="O3" s="123"/>
      <c r="P3" s="123"/>
      <c r="Q3" s="123"/>
      <c r="R3" s="123"/>
      <c r="AA3" s="126" t="str">
        <f>A3</f>
        <v>Performans
Hedefi</v>
      </c>
      <c r="AB3" s="126" t="str">
        <f>B3</f>
        <v>Faaliyet</v>
      </c>
      <c r="AC3" s="127"/>
      <c r="AD3" s="128" t="s">
        <v>45</v>
      </c>
      <c r="AE3" s="128"/>
      <c r="AF3" s="128"/>
      <c r="AG3" s="128" t="s">
        <v>46</v>
      </c>
      <c r="AH3" s="128"/>
      <c r="AI3" s="128"/>
      <c r="AJ3" s="18"/>
      <c r="AK3" s="126" t="str">
        <f>A3</f>
        <v>Performans
Hedefi</v>
      </c>
      <c r="AL3" s="126" t="str">
        <f>B3</f>
        <v>Faaliyet</v>
      </c>
      <c r="AM3" s="127"/>
      <c r="AN3" s="107" t="str">
        <f>J3</f>
        <v>Harcama
(Gerçekleşme)</v>
      </c>
      <c r="AO3" s="107"/>
      <c r="AP3" s="107"/>
      <c r="AQ3" s="128" t="str">
        <f>M3</f>
        <v>Gerçekleşme Yüzdesi </v>
      </c>
      <c r="AR3" s="128"/>
      <c r="AS3" s="128"/>
      <c r="AT3" s="128"/>
      <c r="AU3" s="128"/>
      <c r="AV3" s="128"/>
    </row>
    <row r="4" spans="1:48" ht="22.5" customHeight="1">
      <c r="A4" s="121"/>
      <c r="B4" s="121"/>
      <c r="C4" s="122"/>
      <c r="D4" s="123"/>
      <c r="E4" s="123"/>
      <c r="F4" s="123"/>
      <c r="G4" s="123"/>
      <c r="H4" s="123"/>
      <c r="I4" s="123"/>
      <c r="J4" s="102"/>
      <c r="K4" s="102"/>
      <c r="L4" s="102"/>
      <c r="M4" s="123" t="s">
        <v>49</v>
      </c>
      <c r="N4" s="123"/>
      <c r="O4" s="123"/>
      <c r="P4" s="123" t="s">
        <v>50</v>
      </c>
      <c r="Q4" s="123"/>
      <c r="R4" s="123"/>
      <c r="AA4" s="126"/>
      <c r="AB4" s="126"/>
      <c r="AC4" s="127"/>
      <c r="AD4" s="128"/>
      <c r="AE4" s="128"/>
      <c r="AF4" s="128"/>
      <c r="AG4" s="128"/>
      <c r="AH4" s="128"/>
      <c r="AI4" s="128"/>
      <c r="AJ4" s="18"/>
      <c r="AK4" s="126"/>
      <c r="AL4" s="126"/>
      <c r="AM4" s="127"/>
      <c r="AN4" s="107"/>
      <c r="AO4" s="107"/>
      <c r="AP4" s="107"/>
      <c r="AQ4" s="128" t="str">
        <f>M4</f>
        <v>(Başlangıç Ödeneğine Göre)</v>
      </c>
      <c r="AR4" s="128"/>
      <c r="AS4" s="128"/>
      <c r="AT4" s="128" t="str">
        <f>P4</f>
        <v>(Toplam Ödeneğe Göre)</v>
      </c>
      <c r="AU4" s="128"/>
      <c r="AV4" s="128"/>
    </row>
    <row r="5" spans="1:48" ht="24">
      <c r="A5" s="121"/>
      <c r="B5" s="121"/>
      <c r="C5" s="122"/>
      <c r="D5" s="67" t="s">
        <v>51</v>
      </c>
      <c r="E5" s="67" t="s">
        <v>9</v>
      </c>
      <c r="F5" s="65" t="s">
        <v>10</v>
      </c>
      <c r="G5" s="67" t="s">
        <v>51</v>
      </c>
      <c r="H5" s="67" t="s">
        <v>9</v>
      </c>
      <c r="I5" s="65" t="s">
        <v>10</v>
      </c>
      <c r="J5" s="67" t="s">
        <v>51</v>
      </c>
      <c r="K5" s="67" t="s">
        <v>9</v>
      </c>
      <c r="L5" s="65" t="s">
        <v>10</v>
      </c>
      <c r="M5" s="67" t="s">
        <v>51</v>
      </c>
      <c r="N5" s="67" t="s">
        <v>9</v>
      </c>
      <c r="O5" s="65" t="s">
        <v>10</v>
      </c>
      <c r="P5" s="67" t="s">
        <v>51</v>
      </c>
      <c r="Q5" s="67" t="s">
        <v>9</v>
      </c>
      <c r="R5" s="65" t="s">
        <v>10</v>
      </c>
      <c r="AA5" s="126"/>
      <c r="AB5" s="126"/>
      <c r="AC5" s="127"/>
      <c r="AD5" s="68" t="s">
        <v>51</v>
      </c>
      <c r="AE5" s="68" t="s">
        <v>9</v>
      </c>
      <c r="AF5" s="69" t="s">
        <v>10</v>
      </c>
      <c r="AG5" s="68" t="s">
        <v>51</v>
      </c>
      <c r="AH5" s="68" t="s">
        <v>9</v>
      </c>
      <c r="AI5" s="69" t="s">
        <v>10</v>
      </c>
      <c r="AJ5" s="18"/>
      <c r="AK5" s="126"/>
      <c r="AL5" s="126"/>
      <c r="AM5" s="127"/>
      <c r="AN5" s="68" t="str">
        <f>J5</f>
        <v>Bütçe İçi</v>
      </c>
      <c r="AO5" s="68" t="str">
        <f>K5</f>
        <v>Bütçe Dışı</v>
      </c>
      <c r="AP5" s="69" t="str">
        <f>L5</f>
        <v>Toplam</v>
      </c>
      <c r="AQ5" s="68" t="str">
        <f>M5</f>
        <v>Bütçe İçi</v>
      </c>
      <c r="AR5" s="68" t="str">
        <f>N5</f>
        <v>Bütçe Dışı</v>
      </c>
      <c r="AS5" s="69" t="str">
        <f>O5</f>
        <v>Toplam</v>
      </c>
      <c r="AT5" s="68" t="str">
        <f>P5</f>
        <v>Bütçe İçi</v>
      </c>
      <c r="AU5" s="68" t="str">
        <f>Q5</f>
        <v>Bütçe Dışı</v>
      </c>
      <c r="AV5" s="69" t="str">
        <f>R5</f>
        <v>Toplam</v>
      </c>
    </row>
    <row r="6" spans="1:48" s="53" customFormat="1" ht="33.75">
      <c r="A6" s="44">
        <v>19</v>
      </c>
      <c r="B6" s="45"/>
      <c r="C6" s="24" t="s">
        <v>131</v>
      </c>
      <c r="D6" s="50">
        <f>SUM(D7:D9)</f>
        <v>0</v>
      </c>
      <c r="E6" s="50">
        <f>SUM(E7:E9)</f>
        <v>0</v>
      </c>
      <c r="F6" s="50">
        <f>SUM(D6:E6)</f>
        <v>0</v>
      </c>
      <c r="G6" s="50">
        <f>SUM(G7:G9)</f>
        <v>0</v>
      </c>
      <c r="H6" s="50">
        <f>SUM(H7:H9)</f>
        <v>0</v>
      </c>
      <c r="I6" s="50">
        <f>SUM(G6:H6)</f>
        <v>0</v>
      </c>
      <c r="J6" s="50">
        <f>SUM(J7:J9)</f>
        <v>0</v>
      </c>
      <c r="K6" s="50">
        <f>SUM(K7:K9)</f>
        <v>0</v>
      </c>
      <c r="L6" s="50">
        <f>SUM(J6:K6)</f>
        <v>0</v>
      </c>
      <c r="M6" s="51" t="str">
        <f>IF(J6&gt;0,(J6/D6)," ")</f>
        <v> </v>
      </c>
      <c r="N6" s="51" t="str">
        <f>IF(K6&gt;0,(K6/E6)," ")</f>
        <v> </v>
      </c>
      <c r="O6" s="51" t="str">
        <f>IF((L6&gt;0),(L6/F6)," ")</f>
        <v> </v>
      </c>
      <c r="P6" s="51" t="str">
        <f>IF(J6&gt;0,(J6/G6)," ")</f>
        <v> </v>
      </c>
      <c r="Q6" s="51" t="str">
        <f>IF(K6&gt;0,(K6/H6)," ")</f>
        <v> </v>
      </c>
      <c r="R6" s="51" t="str">
        <f>IF((L6&gt;0),(L6/I6)," ")</f>
        <v> </v>
      </c>
      <c r="AA6" s="44">
        <f>A6</f>
        <v>19</v>
      </c>
      <c r="AB6" s="45"/>
      <c r="AC6" s="22" t="str">
        <f>C6</f>
        <v>Mevcut Bilgi Kaynaklarının Artırılmasına Yönelik Desteğin Sürdürülmesi</v>
      </c>
      <c r="AD6" s="48">
        <f aca="true" t="shared" si="0" ref="AD6:AI9">IF(NOT(ISBLANK(D6)),D6," ")</f>
        <v>0</v>
      </c>
      <c r="AE6" s="48">
        <f t="shared" si="0"/>
        <v>0</v>
      </c>
      <c r="AF6" s="48">
        <f t="shared" si="0"/>
        <v>0</v>
      </c>
      <c r="AG6" s="48">
        <f t="shared" si="0"/>
        <v>0</v>
      </c>
      <c r="AH6" s="48">
        <f t="shared" si="0"/>
        <v>0</v>
      </c>
      <c r="AI6" s="48">
        <f t="shared" si="0"/>
        <v>0</v>
      </c>
      <c r="AK6" s="44">
        <f>A6</f>
        <v>19</v>
      </c>
      <c r="AL6" s="45"/>
      <c r="AM6" s="22" t="str">
        <f>C6</f>
        <v>Mevcut Bilgi Kaynaklarının Artırılmasına Yönelik Desteğin Sürdürülmesi</v>
      </c>
      <c r="AN6" s="48">
        <f aca="true" t="shared" si="1" ref="AN6:AV9">IF(NOT(ISBLANK(J6)),J6," ")</f>
        <v>0</v>
      </c>
      <c r="AO6" s="48">
        <f t="shared" si="1"/>
        <v>0</v>
      </c>
      <c r="AP6" s="48">
        <f t="shared" si="1"/>
        <v>0</v>
      </c>
      <c r="AQ6" s="52" t="str">
        <f t="shared" si="1"/>
        <v> </v>
      </c>
      <c r="AR6" s="52" t="str">
        <f t="shared" si="1"/>
        <v> </v>
      </c>
      <c r="AS6" s="52" t="str">
        <f t="shared" si="1"/>
        <v> </v>
      </c>
      <c r="AT6" s="52" t="str">
        <f t="shared" si="1"/>
        <v> </v>
      </c>
      <c r="AU6" s="52" t="str">
        <f t="shared" si="1"/>
        <v> </v>
      </c>
      <c r="AV6" s="52" t="str">
        <f t="shared" si="1"/>
        <v> </v>
      </c>
    </row>
    <row r="7" spans="1:48" s="53" customFormat="1" ht="45">
      <c r="A7" s="44"/>
      <c r="B7" s="46">
        <v>59</v>
      </c>
      <c r="C7" s="26" t="s">
        <v>132</v>
      </c>
      <c r="D7" s="15"/>
      <c r="E7" s="15"/>
      <c r="F7" s="50">
        <f>SUM(D7:E7)</f>
        <v>0</v>
      </c>
      <c r="G7" s="15"/>
      <c r="H7" s="15"/>
      <c r="I7" s="50">
        <f>SUM(G7:H7)</f>
        <v>0</v>
      </c>
      <c r="J7" s="15"/>
      <c r="K7" s="15"/>
      <c r="L7" s="50">
        <f>SUM(J7:K7)</f>
        <v>0</v>
      </c>
      <c r="M7" s="52" t="str">
        <f aca="true" t="shared" si="2" ref="M7:N9">IF(NOT(ISBLANK(J7)),(J7/D7)," ")</f>
        <v> </v>
      </c>
      <c r="N7" s="52" t="str">
        <f t="shared" si="2"/>
        <v> </v>
      </c>
      <c r="O7" s="52" t="str">
        <f>IF((L7&gt;0),(L7/F7)," ")</f>
        <v> </v>
      </c>
      <c r="P7" s="52" t="str">
        <f aca="true" t="shared" si="3" ref="P7:Q9">IF(NOT(ISBLANK(J7)),(J7/G7)," ")</f>
        <v> </v>
      </c>
      <c r="Q7" s="52" t="str">
        <f t="shared" si="3"/>
        <v> </v>
      </c>
      <c r="R7" s="52" t="str">
        <f>IF((L7&gt;0),(L7/I7)," ")</f>
        <v> </v>
      </c>
      <c r="AA7" s="44"/>
      <c r="AB7" s="46">
        <f>B7</f>
        <v>59</v>
      </c>
      <c r="AC7" s="23" t="str">
        <f>C7</f>
        <v>Mevcut Abone Olunan Veri Tabanlarının ve Süreli Yayınların Aboneliklerinin Devamının Sağlanması</v>
      </c>
      <c r="AD7" s="49" t="str">
        <f t="shared" si="0"/>
        <v> </v>
      </c>
      <c r="AE7" s="49" t="str">
        <f t="shared" si="0"/>
        <v> </v>
      </c>
      <c r="AF7" s="48">
        <f t="shared" si="0"/>
        <v>0</v>
      </c>
      <c r="AG7" s="49" t="str">
        <f t="shared" si="0"/>
        <v> </v>
      </c>
      <c r="AH7" s="49" t="str">
        <f t="shared" si="0"/>
        <v> </v>
      </c>
      <c r="AI7" s="48">
        <f t="shared" si="0"/>
        <v>0</v>
      </c>
      <c r="AK7" s="44"/>
      <c r="AL7" s="46">
        <f>B7</f>
        <v>59</v>
      </c>
      <c r="AM7" s="23" t="str">
        <f>C7</f>
        <v>Mevcut Abone Olunan Veri Tabanlarının ve Süreli Yayınların Aboneliklerinin Devamının Sağlanması</v>
      </c>
      <c r="AN7" s="49" t="str">
        <f t="shared" si="1"/>
        <v> </v>
      </c>
      <c r="AO7" s="49" t="str">
        <f t="shared" si="1"/>
        <v> </v>
      </c>
      <c r="AP7" s="48">
        <f t="shared" si="1"/>
        <v>0</v>
      </c>
      <c r="AQ7" s="52" t="str">
        <f t="shared" si="1"/>
        <v> </v>
      </c>
      <c r="AR7" s="52" t="str">
        <f t="shared" si="1"/>
        <v> </v>
      </c>
      <c r="AS7" s="52" t="str">
        <f t="shared" si="1"/>
        <v> </v>
      </c>
      <c r="AT7" s="52" t="str">
        <f t="shared" si="1"/>
        <v> </v>
      </c>
      <c r="AU7" s="52" t="str">
        <f t="shared" si="1"/>
        <v> </v>
      </c>
      <c r="AV7" s="52" t="str">
        <f t="shared" si="1"/>
        <v> </v>
      </c>
    </row>
    <row r="8" spans="1:48" s="53" customFormat="1" ht="33.75">
      <c r="A8" s="44"/>
      <c r="B8" s="46">
        <v>60</v>
      </c>
      <c r="C8" s="26" t="s">
        <v>23</v>
      </c>
      <c r="D8" s="15"/>
      <c r="E8" s="15"/>
      <c r="F8" s="50">
        <f>SUM(D8:E8)</f>
        <v>0</v>
      </c>
      <c r="G8" s="15"/>
      <c r="H8" s="15"/>
      <c r="I8" s="50">
        <f>SUM(G8:H8)</f>
        <v>0</v>
      </c>
      <c r="J8" s="15"/>
      <c r="K8" s="15"/>
      <c r="L8" s="50">
        <f>SUM(J8:K8)</f>
        <v>0</v>
      </c>
      <c r="M8" s="52" t="str">
        <f t="shared" si="2"/>
        <v> </v>
      </c>
      <c r="N8" s="52" t="str">
        <f t="shared" si="2"/>
        <v> </v>
      </c>
      <c r="O8" s="52" t="str">
        <f>IF((L8&gt;0),(L8/F8)," ")</f>
        <v> </v>
      </c>
      <c r="P8" s="52" t="str">
        <f t="shared" si="3"/>
        <v> </v>
      </c>
      <c r="Q8" s="52" t="str">
        <f t="shared" si="3"/>
        <v> </v>
      </c>
      <c r="R8" s="52" t="str">
        <f>IF((L8&gt;0),(L8/I8)," ")</f>
        <v> </v>
      </c>
      <c r="AA8" s="44"/>
      <c r="AB8" s="46">
        <f>B8</f>
        <v>60</v>
      </c>
      <c r="AC8" s="23" t="str">
        <f>C8</f>
        <v>Eğitim ve Öğretimde İhtiyaç Duyulacak Yeni Yayınların Sağlanması</v>
      </c>
      <c r="AD8" s="49" t="str">
        <f aca="true" t="shared" si="4" ref="AD8:AI8">IF(NOT(ISBLANK(D8)),D8," ")</f>
        <v> </v>
      </c>
      <c r="AE8" s="49" t="str">
        <f t="shared" si="4"/>
        <v> </v>
      </c>
      <c r="AF8" s="48">
        <f t="shared" si="4"/>
        <v>0</v>
      </c>
      <c r="AG8" s="49" t="str">
        <f t="shared" si="4"/>
        <v> </v>
      </c>
      <c r="AH8" s="49" t="str">
        <f t="shared" si="4"/>
        <v> </v>
      </c>
      <c r="AI8" s="48">
        <f t="shared" si="4"/>
        <v>0</v>
      </c>
      <c r="AK8" s="44"/>
      <c r="AL8" s="46">
        <f>B8</f>
        <v>60</v>
      </c>
      <c r="AM8" s="23" t="str">
        <f>C8</f>
        <v>Eğitim ve Öğretimde İhtiyaç Duyulacak Yeni Yayınların Sağlanması</v>
      </c>
      <c r="AN8" s="49" t="str">
        <f aca="true" t="shared" si="5" ref="AN8:AV8">IF(NOT(ISBLANK(J8)),J8," ")</f>
        <v> </v>
      </c>
      <c r="AO8" s="49" t="str">
        <f t="shared" si="5"/>
        <v> </v>
      </c>
      <c r="AP8" s="48">
        <f t="shared" si="5"/>
        <v>0</v>
      </c>
      <c r="AQ8" s="52" t="str">
        <f t="shared" si="5"/>
        <v> </v>
      </c>
      <c r="AR8" s="52" t="str">
        <f t="shared" si="5"/>
        <v> </v>
      </c>
      <c r="AS8" s="52" t="str">
        <f t="shared" si="5"/>
        <v> </v>
      </c>
      <c r="AT8" s="52" t="str">
        <f t="shared" si="5"/>
        <v> </v>
      </c>
      <c r="AU8" s="52" t="str">
        <f t="shared" si="5"/>
        <v> </v>
      </c>
      <c r="AV8" s="52" t="str">
        <f t="shared" si="5"/>
        <v> </v>
      </c>
    </row>
    <row r="9" spans="1:48" s="53" customFormat="1" ht="22.5">
      <c r="A9" s="45"/>
      <c r="B9" s="46">
        <v>61</v>
      </c>
      <c r="C9" s="26" t="s">
        <v>133</v>
      </c>
      <c r="D9" s="15"/>
      <c r="E9" s="15"/>
      <c r="F9" s="50">
        <f>SUM(D9:E9)</f>
        <v>0</v>
      </c>
      <c r="G9" s="15"/>
      <c r="H9" s="15"/>
      <c r="I9" s="50">
        <f>SUM(G9:H9)</f>
        <v>0</v>
      </c>
      <c r="J9" s="15"/>
      <c r="K9" s="15"/>
      <c r="L9" s="50">
        <f>SUM(J9:K9)</f>
        <v>0</v>
      </c>
      <c r="M9" s="52" t="str">
        <f t="shared" si="2"/>
        <v> </v>
      </c>
      <c r="N9" s="52" t="str">
        <f t="shared" si="2"/>
        <v> </v>
      </c>
      <c r="O9" s="52" t="str">
        <f>IF((L9&gt;0),(L9/F9)," ")</f>
        <v> </v>
      </c>
      <c r="P9" s="52" t="str">
        <f t="shared" si="3"/>
        <v> </v>
      </c>
      <c r="Q9" s="52" t="str">
        <f t="shared" si="3"/>
        <v> </v>
      </c>
      <c r="R9" s="52" t="str">
        <f>IF((L9&gt;0),(L9/I9)," ")</f>
        <v> </v>
      </c>
      <c r="AA9" s="45"/>
      <c r="AB9" s="46">
        <f>B9</f>
        <v>61</v>
      </c>
      <c r="AC9" s="23" t="str">
        <f>C9</f>
        <v>Kütüphanelerin Onarımı ve İyileştirilmesi</v>
      </c>
      <c r="AD9" s="49" t="str">
        <f t="shared" si="0"/>
        <v> </v>
      </c>
      <c r="AE9" s="49" t="str">
        <f t="shared" si="0"/>
        <v> </v>
      </c>
      <c r="AF9" s="48">
        <f t="shared" si="0"/>
        <v>0</v>
      </c>
      <c r="AG9" s="49" t="str">
        <f t="shared" si="0"/>
        <v> </v>
      </c>
      <c r="AH9" s="49" t="str">
        <f t="shared" si="0"/>
        <v> </v>
      </c>
      <c r="AI9" s="48">
        <f t="shared" si="0"/>
        <v>0</v>
      </c>
      <c r="AK9" s="45"/>
      <c r="AL9" s="46">
        <f>B9</f>
        <v>61</v>
      </c>
      <c r="AM9" s="23" t="str">
        <f>C9</f>
        <v>Kütüphanelerin Onarımı ve İyileştirilmesi</v>
      </c>
      <c r="AN9" s="49" t="str">
        <f t="shared" si="1"/>
        <v> </v>
      </c>
      <c r="AO9" s="49" t="str">
        <f t="shared" si="1"/>
        <v> </v>
      </c>
      <c r="AP9" s="48">
        <f t="shared" si="1"/>
        <v>0</v>
      </c>
      <c r="AQ9" s="52" t="str">
        <f t="shared" si="1"/>
        <v> </v>
      </c>
      <c r="AR9" s="52" t="str">
        <f t="shared" si="1"/>
        <v> </v>
      </c>
      <c r="AS9" s="52" t="str">
        <f t="shared" si="1"/>
        <v> </v>
      </c>
      <c r="AT9" s="52" t="str">
        <f t="shared" si="1"/>
        <v> </v>
      </c>
      <c r="AU9" s="52" t="str">
        <f t="shared" si="1"/>
        <v> </v>
      </c>
      <c r="AV9" s="52" t="str">
        <f t="shared" si="1"/>
        <v> </v>
      </c>
    </row>
    <row r="10" spans="1:48" ht="22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AA10" s="124"/>
      <c r="AB10" s="124"/>
      <c r="AC10" s="124"/>
      <c r="AD10" s="124"/>
      <c r="AE10" s="124"/>
      <c r="AF10" s="124"/>
      <c r="AG10" s="124"/>
      <c r="AH10" s="124"/>
      <c r="AI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1:18" ht="12">
      <c r="A11" s="105" t="s">
        <v>52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</sheetData>
  <sheetProtection password="CC0B" sheet="1" formatCells="0" formatRows="0"/>
  <mergeCells count="26">
    <mergeCell ref="A1:R1"/>
    <mergeCell ref="A3:A5"/>
    <mergeCell ref="B3:B5"/>
    <mergeCell ref="C3:C5"/>
    <mergeCell ref="D3:F4"/>
    <mergeCell ref="G3:I4"/>
    <mergeCell ref="J3:L4"/>
    <mergeCell ref="M3:R3"/>
    <mergeCell ref="M4:O4"/>
    <mergeCell ref="P4:R4"/>
    <mergeCell ref="AA3:AA5"/>
    <mergeCell ref="AB3:AB5"/>
    <mergeCell ref="AC3:AC5"/>
    <mergeCell ref="AD3:AF4"/>
    <mergeCell ref="AG3:AI4"/>
    <mergeCell ref="AK3:AK5"/>
    <mergeCell ref="A10:R10"/>
    <mergeCell ref="AA10:AI10"/>
    <mergeCell ref="AK10:AV10"/>
    <mergeCell ref="A11:R11"/>
    <mergeCell ref="AL3:AL5"/>
    <mergeCell ref="AM3:AM5"/>
    <mergeCell ref="AN3:AP4"/>
    <mergeCell ref="AQ3:AV3"/>
    <mergeCell ref="AQ4:AS4"/>
    <mergeCell ref="AT4:AV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5"/>
  <sheetViews>
    <sheetView showGridLines="0" zoomScalePageLayoutView="0" workbookViewId="0" topLeftCell="A1">
      <selection activeCell="C33" sqref="C33"/>
    </sheetView>
  </sheetViews>
  <sheetFormatPr defaultColWidth="9.140625" defaultRowHeight="15"/>
  <cols>
    <col min="1" max="1" width="5.00390625" style="13" customWidth="1"/>
    <col min="2" max="2" width="5.140625" style="13" bestFit="1" customWidth="1"/>
    <col min="3" max="3" width="26.421875" style="13" customWidth="1"/>
    <col min="4" max="18" width="6.28125" style="13" customWidth="1"/>
    <col min="19" max="26" width="23.28125" style="13" customWidth="1"/>
    <col min="27" max="28" width="4.140625" style="13" customWidth="1"/>
    <col min="29" max="29" width="26.8515625" style="13" customWidth="1"/>
    <col min="30" max="35" width="8.57421875" style="13" customWidth="1"/>
    <col min="36" max="36" width="9.140625" style="13" customWidth="1"/>
    <col min="37" max="38" width="4.140625" style="13" customWidth="1"/>
    <col min="39" max="39" width="26.421875" style="13" customWidth="1"/>
    <col min="40" max="42" width="8.140625" style="13" customWidth="1"/>
    <col min="43" max="48" width="4.57421875" style="13" customWidth="1"/>
    <col min="49" max="49" width="9.140625" style="13" customWidth="1"/>
    <col min="50" max="16384" width="9.140625" style="13" customWidth="1"/>
  </cols>
  <sheetData>
    <row r="1" spans="1:18" ht="15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3" spans="1:48" ht="23.25" customHeight="1">
      <c r="A3" s="101" t="s">
        <v>43</v>
      </c>
      <c r="B3" s="101" t="s">
        <v>44</v>
      </c>
      <c r="C3" s="102"/>
      <c r="D3" s="102" t="s">
        <v>45</v>
      </c>
      <c r="E3" s="102"/>
      <c r="F3" s="102"/>
      <c r="G3" s="102" t="s">
        <v>46</v>
      </c>
      <c r="H3" s="102"/>
      <c r="I3" s="102"/>
      <c r="J3" s="102" t="s">
        <v>47</v>
      </c>
      <c r="K3" s="102"/>
      <c r="L3" s="102"/>
      <c r="M3" s="102" t="s">
        <v>48</v>
      </c>
      <c r="N3" s="102"/>
      <c r="O3" s="102"/>
      <c r="P3" s="102"/>
      <c r="Q3" s="102"/>
      <c r="R3" s="102"/>
      <c r="AA3" s="106" t="str">
        <f>A3</f>
        <v>Performans
Hedefi</v>
      </c>
      <c r="AB3" s="106" t="str">
        <f>B3</f>
        <v>Faaliyet</v>
      </c>
      <c r="AC3" s="107"/>
      <c r="AD3" s="107" t="s">
        <v>45</v>
      </c>
      <c r="AE3" s="107"/>
      <c r="AF3" s="107"/>
      <c r="AG3" s="107" t="s">
        <v>46</v>
      </c>
      <c r="AH3" s="107"/>
      <c r="AI3" s="107"/>
      <c r="AK3" s="106" t="str">
        <f>A3</f>
        <v>Performans
Hedefi</v>
      </c>
      <c r="AL3" s="106" t="str">
        <f>B3</f>
        <v>Faaliyet</v>
      </c>
      <c r="AM3" s="106"/>
      <c r="AN3" s="107" t="str">
        <f>J3</f>
        <v>Harcama
(Gerçekleşme)</v>
      </c>
      <c r="AO3" s="107"/>
      <c r="AP3" s="107"/>
      <c r="AQ3" s="107" t="str">
        <f>M3</f>
        <v>Gerçekleşme Yüzdesi </v>
      </c>
      <c r="AR3" s="107"/>
      <c r="AS3" s="107"/>
      <c r="AT3" s="107"/>
      <c r="AU3" s="107"/>
      <c r="AV3" s="107"/>
    </row>
    <row r="4" spans="1:48" ht="26.25" customHeight="1">
      <c r="A4" s="10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 t="s">
        <v>49</v>
      </c>
      <c r="N4" s="102"/>
      <c r="O4" s="102"/>
      <c r="P4" s="102" t="s">
        <v>50</v>
      </c>
      <c r="Q4" s="102"/>
      <c r="R4" s="102"/>
      <c r="AA4" s="106"/>
      <c r="AB4" s="106"/>
      <c r="AC4" s="107"/>
      <c r="AD4" s="107"/>
      <c r="AE4" s="107"/>
      <c r="AF4" s="107"/>
      <c r="AG4" s="107"/>
      <c r="AH4" s="107"/>
      <c r="AI4" s="107"/>
      <c r="AK4" s="106"/>
      <c r="AL4" s="106"/>
      <c r="AM4" s="106"/>
      <c r="AN4" s="107"/>
      <c r="AO4" s="107"/>
      <c r="AP4" s="107"/>
      <c r="AQ4" s="107" t="str">
        <f>M4</f>
        <v>(Başlangıç Ödeneğine Göre)</v>
      </c>
      <c r="AR4" s="107"/>
      <c r="AS4" s="107"/>
      <c r="AT4" s="107" t="str">
        <f>P4</f>
        <v>(Toplam Ödeneğe Göre)</v>
      </c>
      <c r="AU4" s="107"/>
      <c r="AV4" s="107"/>
    </row>
    <row r="5" spans="1:48" ht="24">
      <c r="A5" s="101"/>
      <c r="B5" s="101"/>
      <c r="C5" s="102"/>
      <c r="D5" s="67" t="s">
        <v>51</v>
      </c>
      <c r="E5" s="67" t="s">
        <v>9</v>
      </c>
      <c r="F5" s="65" t="s">
        <v>10</v>
      </c>
      <c r="G5" s="67" t="s">
        <v>51</v>
      </c>
      <c r="H5" s="67" t="s">
        <v>9</v>
      </c>
      <c r="I5" s="65" t="s">
        <v>10</v>
      </c>
      <c r="J5" s="67" t="s">
        <v>51</v>
      </c>
      <c r="K5" s="67" t="s">
        <v>9</v>
      </c>
      <c r="L5" s="65" t="s">
        <v>10</v>
      </c>
      <c r="M5" s="67" t="s">
        <v>51</v>
      </c>
      <c r="N5" s="67" t="s">
        <v>9</v>
      </c>
      <c r="O5" s="65" t="s">
        <v>10</v>
      </c>
      <c r="P5" s="67" t="s">
        <v>51</v>
      </c>
      <c r="Q5" s="67" t="s">
        <v>9</v>
      </c>
      <c r="R5" s="65" t="s">
        <v>10</v>
      </c>
      <c r="AA5" s="106"/>
      <c r="AB5" s="106"/>
      <c r="AC5" s="107"/>
      <c r="AD5" s="68" t="s">
        <v>51</v>
      </c>
      <c r="AE5" s="68" t="s">
        <v>9</v>
      </c>
      <c r="AF5" s="69" t="s">
        <v>10</v>
      </c>
      <c r="AG5" s="68" t="s">
        <v>51</v>
      </c>
      <c r="AH5" s="68" t="s">
        <v>9</v>
      </c>
      <c r="AI5" s="69" t="s">
        <v>10</v>
      </c>
      <c r="AK5" s="106"/>
      <c r="AL5" s="106"/>
      <c r="AM5" s="106"/>
      <c r="AN5" s="68" t="str">
        <f>J5</f>
        <v>Bütçe İçi</v>
      </c>
      <c r="AO5" s="68" t="str">
        <f>K5</f>
        <v>Bütçe Dışı</v>
      </c>
      <c r="AP5" s="69" t="str">
        <f>L5</f>
        <v>Toplam</v>
      </c>
      <c r="AQ5" s="68" t="str">
        <f>M5</f>
        <v>Bütçe İçi</v>
      </c>
      <c r="AR5" s="68" t="str">
        <f>N5</f>
        <v>Bütçe Dışı</v>
      </c>
      <c r="AS5" s="69" t="str">
        <f>O5</f>
        <v>Toplam</v>
      </c>
      <c r="AT5" s="68" t="str">
        <f>P5</f>
        <v>Bütçe İçi</v>
      </c>
      <c r="AU5" s="68" t="str">
        <f>Q5</f>
        <v>Bütçe Dışı</v>
      </c>
      <c r="AV5" s="69" t="str">
        <f>R5</f>
        <v>Toplam</v>
      </c>
    </row>
    <row r="6" spans="1:48" s="53" customFormat="1" ht="22.5">
      <c r="A6" s="44">
        <v>1</v>
      </c>
      <c r="B6" s="46"/>
      <c r="C6" s="24" t="s">
        <v>11</v>
      </c>
      <c r="D6" s="48">
        <f>SUM(D7:D13)</f>
        <v>0</v>
      </c>
      <c r="E6" s="48">
        <f>SUM(E7:E13)</f>
        <v>0</v>
      </c>
      <c r="F6" s="48">
        <f aca="true" t="shared" si="0" ref="F6:F13">SUM(D6:E6)</f>
        <v>0</v>
      </c>
      <c r="G6" s="48">
        <f>SUM(G7:G13)</f>
        <v>0</v>
      </c>
      <c r="H6" s="48">
        <f>SUM(H7:H13)</f>
        <v>0</v>
      </c>
      <c r="I6" s="48">
        <f aca="true" t="shared" si="1" ref="I6:I13">SUM(G6:H6)</f>
        <v>0</v>
      </c>
      <c r="J6" s="48">
        <f>SUM(J7:J13)</f>
        <v>0</v>
      </c>
      <c r="K6" s="48">
        <f>SUM(K7:K13)</f>
        <v>0</v>
      </c>
      <c r="L6" s="48">
        <f aca="true" t="shared" si="2" ref="L6:L13">SUM(J6:K6)</f>
        <v>0</v>
      </c>
      <c r="M6" s="51" t="str">
        <f>IF(J6&gt;0,(J6/D6)," ")</f>
        <v> </v>
      </c>
      <c r="N6" s="51" t="str">
        <f>IF(K6&gt;0,(K6/E6)," ")</f>
        <v> </v>
      </c>
      <c r="O6" s="51" t="str">
        <f aca="true" t="shared" si="3" ref="O6:O13">IF((L6&gt;0),(L6/F6)," ")</f>
        <v> </v>
      </c>
      <c r="P6" s="51" t="str">
        <f>IF(J6&gt;0,(J6/G6)," ")</f>
        <v> </v>
      </c>
      <c r="Q6" s="51" t="str">
        <f>IF(K6&gt;0,(K6/H6)," ")</f>
        <v> </v>
      </c>
      <c r="R6" s="51" t="str">
        <f aca="true" t="shared" si="4" ref="R6:R13">IF((L6&gt;0),(L6/I6)," ")</f>
        <v> </v>
      </c>
      <c r="AA6" s="44">
        <f>A6</f>
        <v>1</v>
      </c>
      <c r="AB6" s="44"/>
      <c r="AC6" s="22" t="str">
        <f>C6</f>
        <v>Eğitim Hizmetlerinin Sürdürülmesi ve İyileştirilmesi</v>
      </c>
      <c r="AD6" s="48">
        <f aca="true" t="shared" si="5" ref="AD6:AI7">IF(NOT(ISBLANK(D6)),D6," ")</f>
        <v>0</v>
      </c>
      <c r="AE6" s="48">
        <f t="shared" si="5"/>
        <v>0</v>
      </c>
      <c r="AF6" s="48">
        <f t="shared" si="5"/>
        <v>0</v>
      </c>
      <c r="AG6" s="48">
        <f t="shared" si="5"/>
        <v>0</v>
      </c>
      <c r="AH6" s="48">
        <f t="shared" si="5"/>
        <v>0</v>
      </c>
      <c r="AI6" s="48">
        <f t="shared" si="5"/>
        <v>0</v>
      </c>
      <c r="AK6" s="44">
        <f>A6</f>
        <v>1</v>
      </c>
      <c r="AL6" s="44"/>
      <c r="AM6" s="22" t="str">
        <f>C6</f>
        <v>Eğitim Hizmetlerinin Sürdürülmesi ve İyileştirilmesi</v>
      </c>
      <c r="AN6" s="48">
        <f aca="true" t="shared" si="6" ref="AN6:AV7">IF(NOT(ISBLANK(J6)),J6," ")</f>
        <v>0</v>
      </c>
      <c r="AO6" s="48">
        <f t="shared" si="6"/>
        <v>0</v>
      </c>
      <c r="AP6" s="48">
        <f t="shared" si="6"/>
        <v>0</v>
      </c>
      <c r="AQ6" s="51" t="str">
        <f t="shared" si="6"/>
        <v> </v>
      </c>
      <c r="AR6" s="51" t="str">
        <f t="shared" si="6"/>
        <v> </v>
      </c>
      <c r="AS6" s="51" t="str">
        <f t="shared" si="6"/>
        <v> </v>
      </c>
      <c r="AT6" s="51" t="str">
        <f t="shared" si="6"/>
        <v> </v>
      </c>
      <c r="AU6" s="51" t="str">
        <f t="shared" si="6"/>
        <v> </v>
      </c>
      <c r="AV6" s="51" t="str">
        <f t="shared" si="6"/>
        <v> </v>
      </c>
    </row>
    <row r="7" spans="1:48" s="53" customFormat="1" ht="22.5" customHeight="1">
      <c r="A7" s="45"/>
      <c r="B7" s="21">
        <v>1</v>
      </c>
      <c r="C7" s="25" t="s">
        <v>65</v>
      </c>
      <c r="D7" s="2"/>
      <c r="E7" s="2"/>
      <c r="F7" s="48">
        <f t="shared" si="0"/>
        <v>0</v>
      </c>
      <c r="G7" s="2"/>
      <c r="H7" s="2"/>
      <c r="I7" s="48">
        <f t="shared" si="1"/>
        <v>0</v>
      </c>
      <c r="J7" s="2"/>
      <c r="K7" s="2"/>
      <c r="L7" s="48">
        <f t="shared" si="2"/>
        <v>0</v>
      </c>
      <c r="M7" s="52" t="str">
        <f aca="true" t="shared" si="7" ref="M7:N10">IF(NOT(ISBLANK(J7)),(J7/D7)," ")</f>
        <v> </v>
      </c>
      <c r="N7" s="52" t="str">
        <f t="shared" si="7"/>
        <v> </v>
      </c>
      <c r="O7" s="52" t="str">
        <f t="shared" si="3"/>
        <v> </v>
      </c>
      <c r="P7" s="52" t="str">
        <f aca="true" t="shared" si="8" ref="P7:Q10">IF(NOT(ISBLANK(J7)),(J7/G7)," ")</f>
        <v> </v>
      </c>
      <c r="Q7" s="52" t="str">
        <f t="shared" si="8"/>
        <v> </v>
      </c>
      <c r="R7" s="52" t="str">
        <f t="shared" si="4"/>
        <v> </v>
      </c>
      <c r="AA7" s="44"/>
      <c r="AB7" s="44">
        <f>B7</f>
        <v>1</v>
      </c>
      <c r="AC7" s="23" t="str">
        <f>C7</f>
        <v>Eğitim Hizmetinin Sürdürülmesi</v>
      </c>
      <c r="AD7" s="49" t="str">
        <f t="shared" si="5"/>
        <v> </v>
      </c>
      <c r="AE7" s="49" t="str">
        <f t="shared" si="5"/>
        <v> </v>
      </c>
      <c r="AF7" s="48">
        <f t="shared" si="5"/>
        <v>0</v>
      </c>
      <c r="AG7" s="49" t="str">
        <f t="shared" si="5"/>
        <v> </v>
      </c>
      <c r="AH7" s="49" t="str">
        <f t="shared" si="5"/>
        <v> </v>
      </c>
      <c r="AI7" s="48">
        <f t="shared" si="5"/>
        <v>0</v>
      </c>
      <c r="AK7" s="44"/>
      <c r="AL7" s="44">
        <f>B7</f>
        <v>1</v>
      </c>
      <c r="AM7" s="23" t="str">
        <f>C7</f>
        <v>Eğitim Hizmetinin Sürdürülmesi</v>
      </c>
      <c r="AN7" s="49" t="str">
        <f t="shared" si="6"/>
        <v> </v>
      </c>
      <c r="AO7" s="49" t="str">
        <f t="shared" si="6"/>
        <v> </v>
      </c>
      <c r="AP7" s="48">
        <f t="shared" si="6"/>
        <v>0</v>
      </c>
      <c r="AQ7" s="52" t="str">
        <f t="shared" si="6"/>
        <v> </v>
      </c>
      <c r="AR7" s="52" t="str">
        <f t="shared" si="6"/>
        <v> </v>
      </c>
      <c r="AS7" s="52" t="str">
        <f t="shared" si="6"/>
        <v> </v>
      </c>
      <c r="AT7" s="52" t="str">
        <f t="shared" si="6"/>
        <v> </v>
      </c>
      <c r="AU7" s="52" t="str">
        <f t="shared" si="6"/>
        <v> </v>
      </c>
      <c r="AV7" s="52" t="str">
        <f t="shared" si="6"/>
        <v> </v>
      </c>
    </row>
    <row r="8" spans="1:48" s="53" customFormat="1" ht="33.75">
      <c r="A8" s="45"/>
      <c r="B8" s="21">
        <v>2</v>
      </c>
      <c r="C8" s="25" t="s">
        <v>66</v>
      </c>
      <c r="D8" s="2"/>
      <c r="E8" s="2"/>
      <c r="F8" s="48">
        <f t="shared" si="0"/>
        <v>0</v>
      </c>
      <c r="G8" s="2"/>
      <c r="H8" s="2"/>
      <c r="I8" s="48">
        <f t="shared" si="1"/>
        <v>0</v>
      </c>
      <c r="J8" s="2"/>
      <c r="K8" s="2"/>
      <c r="L8" s="48">
        <f t="shared" si="2"/>
        <v>0</v>
      </c>
      <c r="M8" s="52" t="str">
        <f t="shared" si="7"/>
        <v> </v>
      </c>
      <c r="N8" s="52" t="str">
        <f t="shared" si="7"/>
        <v> </v>
      </c>
      <c r="O8" s="52" t="str">
        <f t="shared" si="3"/>
        <v> </v>
      </c>
      <c r="P8" s="52" t="str">
        <f t="shared" si="8"/>
        <v> </v>
      </c>
      <c r="Q8" s="52" t="str">
        <f t="shared" si="8"/>
        <v> </v>
      </c>
      <c r="R8" s="52" t="str">
        <f t="shared" si="4"/>
        <v> </v>
      </c>
      <c r="AA8" s="44"/>
      <c r="AB8" s="44">
        <f aca="true" t="shared" si="9" ref="AB8:AB13">B8</f>
        <v>2</v>
      </c>
      <c r="AC8" s="23" t="str">
        <f aca="true" t="shared" si="10" ref="AC8:AC13">C8</f>
        <v>Akademik Binaların İyileştirilmesi, Dersliklerin Sayısının Artırılması Ve İyileştirilmesi (Bakım/Onarım)</v>
      </c>
      <c r="AD8" s="49" t="str">
        <f aca="true" t="shared" si="11" ref="AD8:AD13">IF(NOT(ISBLANK(D8)),D8," ")</f>
        <v> </v>
      </c>
      <c r="AE8" s="49" t="str">
        <f aca="true" t="shared" si="12" ref="AE8:AE13">IF(NOT(ISBLANK(E8)),E8," ")</f>
        <v> </v>
      </c>
      <c r="AF8" s="48">
        <f aca="true" t="shared" si="13" ref="AF8:AF13">IF(NOT(ISBLANK(F8)),F8," ")</f>
        <v>0</v>
      </c>
      <c r="AG8" s="49" t="str">
        <f aca="true" t="shared" si="14" ref="AG8:AG13">IF(NOT(ISBLANK(G8)),G8," ")</f>
        <v> </v>
      </c>
      <c r="AH8" s="49" t="str">
        <f aca="true" t="shared" si="15" ref="AH8:AH13">IF(NOT(ISBLANK(H8)),H8," ")</f>
        <v> </v>
      </c>
      <c r="AI8" s="48">
        <f aca="true" t="shared" si="16" ref="AI8:AI13">IF(NOT(ISBLANK(I8)),I8," ")</f>
        <v>0</v>
      </c>
      <c r="AK8" s="44"/>
      <c r="AL8" s="44">
        <f aca="true" t="shared" si="17" ref="AL8:AL13">B8</f>
        <v>2</v>
      </c>
      <c r="AM8" s="23" t="str">
        <f aca="true" t="shared" si="18" ref="AM8:AM13">C8</f>
        <v>Akademik Binaların İyileştirilmesi, Dersliklerin Sayısının Artırılması Ve İyileştirilmesi (Bakım/Onarım)</v>
      </c>
      <c r="AN8" s="49" t="str">
        <f aca="true" t="shared" si="19" ref="AN8:AN13">IF(NOT(ISBLANK(J8)),J8," ")</f>
        <v> </v>
      </c>
      <c r="AO8" s="49" t="str">
        <f aca="true" t="shared" si="20" ref="AO8:AO13">IF(NOT(ISBLANK(K8)),K8," ")</f>
        <v> </v>
      </c>
      <c r="AP8" s="48">
        <f aca="true" t="shared" si="21" ref="AP8:AP13">IF(NOT(ISBLANK(L8)),L8," ")</f>
        <v>0</v>
      </c>
      <c r="AQ8" s="52" t="str">
        <f aca="true" t="shared" si="22" ref="AQ8:AQ13">IF(NOT(ISBLANK(M8)),M8," ")</f>
        <v> </v>
      </c>
      <c r="AR8" s="52" t="str">
        <f aca="true" t="shared" si="23" ref="AR8:AR13">IF(NOT(ISBLANK(N8)),N8," ")</f>
        <v> </v>
      </c>
      <c r="AS8" s="52" t="str">
        <f aca="true" t="shared" si="24" ref="AS8:AS13">IF(NOT(ISBLANK(O8)),O8," ")</f>
        <v> </v>
      </c>
      <c r="AT8" s="52" t="str">
        <f aca="true" t="shared" si="25" ref="AT8:AT13">IF(NOT(ISBLANK(P8)),P8," ")</f>
        <v> </v>
      </c>
      <c r="AU8" s="52" t="str">
        <f aca="true" t="shared" si="26" ref="AU8:AU13">IF(NOT(ISBLANK(Q8)),Q8," ")</f>
        <v> </v>
      </c>
      <c r="AV8" s="52" t="str">
        <f aca="true" t="shared" si="27" ref="AV8:AV13">IF(NOT(ISBLANK(R8)),R8," ")</f>
        <v> </v>
      </c>
    </row>
    <row r="9" spans="1:48" s="53" customFormat="1" ht="22.5">
      <c r="A9" s="45"/>
      <c r="B9" s="21">
        <v>3</v>
      </c>
      <c r="C9" s="25" t="s">
        <v>67</v>
      </c>
      <c r="D9" s="2"/>
      <c r="E9" s="2"/>
      <c r="F9" s="48">
        <f t="shared" si="0"/>
        <v>0</v>
      </c>
      <c r="G9" s="2"/>
      <c r="H9" s="2"/>
      <c r="I9" s="48">
        <f t="shared" si="1"/>
        <v>0</v>
      </c>
      <c r="J9" s="2"/>
      <c r="K9" s="2"/>
      <c r="L9" s="48">
        <f t="shared" si="2"/>
        <v>0</v>
      </c>
      <c r="M9" s="52" t="str">
        <f t="shared" si="7"/>
        <v> </v>
      </c>
      <c r="N9" s="52" t="str">
        <f t="shared" si="7"/>
        <v> </v>
      </c>
      <c r="O9" s="52" t="str">
        <f t="shared" si="3"/>
        <v> </v>
      </c>
      <c r="P9" s="52" t="str">
        <f t="shared" si="8"/>
        <v> </v>
      </c>
      <c r="Q9" s="52" t="str">
        <f t="shared" si="8"/>
        <v> </v>
      </c>
      <c r="R9" s="52" t="str">
        <f t="shared" si="4"/>
        <v> </v>
      </c>
      <c r="AA9" s="44"/>
      <c r="AB9" s="44">
        <f t="shared" si="9"/>
        <v>3</v>
      </c>
      <c r="AC9" s="23" t="str">
        <f t="shared" si="10"/>
        <v>Eğitim Laboratuvar Ve Kliniklerin Sayısının Artırılması Ve İyileştirilmesi</v>
      </c>
      <c r="AD9" s="49" t="str">
        <f t="shared" si="11"/>
        <v> </v>
      </c>
      <c r="AE9" s="49" t="str">
        <f t="shared" si="12"/>
        <v> </v>
      </c>
      <c r="AF9" s="48">
        <f t="shared" si="13"/>
        <v>0</v>
      </c>
      <c r="AG9" s="49" t="str">
        <f t="shared" si="14"/>
        <v> </v>
      </c>
      <c r="AH9" s="49" t="str">
        <f t="shared" si="15"/>
        <v> </v>
      </c>
      <c r="AI9" s="48">
        <f t="shared" si="16"/>
        <v>0</v>
      </c>
      <c r="AK9" s="44"/>
      <c r="AL9" s="44">
        <f t="shared" si="17"/>
        <v>3</v>
      </c>
      <c r="AM9" s="23" t="str">
        <f t="shared" si="18"/>
        <v>Eğitim Laboratuvar Ve Kliniklerin Sayısının Artırılması Ve İyileştirilmesi</v>
      </c>
      <c r="AN9" s="49" t="str">
        <f t="shared" si="19"/>
        <v> </v>
      </c>
      <c r="AO9" s="49" t="str">
        <f t="shared" si="20"/>
        <v> </v>
      </c>
      <c r="AP9" s="48">
        <f t="shared" si="21"/>
        <v>0</v>
      </c>
      <c r="AQ9" s="52" t="str">
        <f t="shared" si="22"/>
        <v> </v>
      </c>
      <c r="AR9" s="52" t="str">
        <f t="shared" si="23"/>
        <v> </v>
      </c>
      <c r="AS9" s="52" t="str">
        <f t="shared" si="24"/>
        <v> </v>
      </c>
      <c r="AT9" s="52" t="str">
        <f t="shared" si="25"/>
        <v> </v>
      </c>
      <c r="AU9" s="52" t="str">
        <f t="shared" si="26"/>
        <v> </v>
      </c>
      <c r="AV9" s="52" t="str">
        <f t="shared" si="27"/>
        <v> </v>
      </c>
    </row>
    <row r="10" spans="1:48" s="53" customFormat="1" ht="33.75">
      <c r="A10" s="45"/>
      <c r="B10" s="21">
        <v>4</v>
      </c>
      <c r="C10" s="25" t="s">
        <v>68</v>
      </c>
      <c r="D10" s="2"/>
      <c r="E10" s="2"/>
      <c r="F10" s="48">
        <f t="shared" si="0"/>
        <v>0</v>
      </c>
      <c r="G10" s="2"/>
      <c r="H10" s="2"/>
      <c r="I10" s="48">
        <f t="shared" si="1"/>
        <v>0</v>
      </c>
      <c r="J10" s="2"/>
      <c r="K10" s="2"/>
      <c r="L10" s="48">
        <f t="shared" si="2"/>
        <v>0</v>
      </c>
      <c r="M10" s="52" t="str">
        <f t="shared" si="7"/>
        <v> </v>
      </c>
      <c r="N10" s="52" t="str">
        <f t="shared" si="7"/>
        <v> </v>
      </c>
      <c r="O10" s="52" t="str">
        <f t="shared" si="3"/>
        <v> </v>
      </c>
      <c r="P10" s="52" t="str">
        <f t="shared" si="8"/>
        <v> </v>
      </c>
      <c r="Q10" s="52" t="str">
        <f t="shared" si="8"/>
        <v> </v>
      </c>
      <c r="R10" s="52" t="str">
        <f t="shared" si="4"/>
        <v> </v>
      </c>
      <c r="AA10" s="44"/>
      <c r="AB10" s="44">
        <f t="shared" si="9"/>
        <v>4</v>
      </c>
      <c r="AC10" s="23" t="str">
        <f t="shared" si="10"/>
        <v>Eğitim Donanımlarının Artırılması Ve İyileştirilmesi (Makine-Teçhizat Alımları)</v>
      </c>
      <c r="AD10" s="49" t="str">
        <f t="shared" si="11"/>
        <v> </v>
      </c>
      <c r="AE10" s="49" t="str">
        <f t="shared" si="12"/>
        <v> </v>
      </c>
      <c r="AF10" s="48">
        <f t="shared" si="13"/>
        <v>0</v>
      </c>
      <c r="AG10" s="49" t="str">
        <f t="shared" si="14"/>
        <v> </v>
      </c>
      <c r="AH10" s="49" t="str">
        <f t="shared" si="15"/>
        <v> </v>
      </c>
      <c r="AI10" s="48">
        <f t="shared" si="16"/>
        <v>0</v>
      </c>
      <c r="AK10" s="44"/>
      <c r="AL10" s="44">
        <f t="shared" si="17"/>
        <v>4</v>
      </c>
      <c r="AM10" s="23" t="str">
        <f t="shared" si="18"/>
        <v>Eğitim Donanımlarının Artırılması Ve İyileştirilmesi (Makine-Teçhizat Alımları)</v>
      </c>
      <c r="AN10" s="49" t="str">
        <f t="shared" si="19"/>
        <v> </v>
      </c>
      <c r="AO10" s="49" t="str">
        <f t="shared" si="20"/>
        <v> </v>
      </c>
      <c r="AP10" s="48">
        <f t="shared" si="21"/>
        <v>0</v>
      </c>
      <c r="AQ10" s="52" t="str">
        <f t="shared" si="22"/>
        <v> </v>
      </c>
      <c r="AR10" s="52" t="str">
        <f t="shared" si="23"/>
        <v> </v>
      </c>
      <c r="AS10" s="52" t="str">
        <f t="shared" si="24"/>
        <v> </v>
      </c>
      <c r="AT10" s="52" t="str">
        <f t="shared" si="25"/>
        <v> </v>
      </c>
      <c r="AU10" s="52" t="str">
        <f t="shared" si="26"/>
        <v> </v>
      </c>
      <c r="AV10" s="52" t="str">
        <f t="shared" si="27"/>
        <v> </v>
      </c>
    </row>
    <row r="11" spans="1:48" s="53" customFormat="1" ht="22.5">
      <c r="A11" s="45"/>
      <c r="B11" s="21">
        <v>5</v>
      </c>
      <c r="C11" s="25" t="s">
        <v>69</v>
      </c>
      <c r="D11" s="2"/>
      <c r="E11" s="2"/>
      <c r="F11" s="48">
        <f t="shared" si="0"/>
        <v>0</v>
      </c>
      <c r="G11" s="2"/>
      <c r="H11" s="2"/>
      <c r="I11" s="48">
        <f t="shared" si="1"/>
        <v>0</v>
      </c>
      <c r="J11" s="2"/>
      <c r="K11" s="2"/>
      <c r="L11" s="48">
        <f t="shared" si="2"/>
        <v>0</v>
      </c>
      <c r="M11" s="52" t="str">
        <f aca="true" t="shared" si="28" ref="M11:N13">IF(NOT(ISBLANK(J11)),(J11/D11)," ")</f>
        <v> </v>
      </c>
      <c r="N11" s="52" t="str">
        <f t="shared" si="28"/>
        <v> </v>
      </c>
      <c r="O11" s="52" t="str">
        <f t="shared" si="3"/>
        <v> </v>
      </c>
      <c r="P11" s="52" t="str">
        <f aca="true" t="shared" si="29" ref="P11:Q13">IF(NOT(ISBLANK(J11)),(J11/G11)," ")</f>
        <v> </v>
      </c>
      <c r="Q11" s="52" t="str">
        <f t="shared" si="29"/>
        <v> </v>
      </c>
      <c r="R11" s="52" t="str">
        <f t="shared" si="4"/>
        <v> </v>
      </c>
      <c r="AA11" s="44"/>
      <c r="AB11" s="44">
        <f t="shared" si="9"/>
        <v>5</v>
      </c>
      <c r="AC11" s="23" t="str">
        <f t="shared" si="10"/>
        <v>Öğretim Elemanlarının Sayısının Artırılması</v>
      </c>
      <c r="AD11" s="49" t="str">
        <f t="shared" si="11"/>
        <v> </v>
      </c>
      <c r="AE11" s="49" t="str">
        <f t="shared" si="12"/>
        <v> </v>
      </c>
      <c r="AF11" s="48">
        <f t="shared" si="13"/>
        <v>0</v>
      </c>
      <c r="AG11" s="49" t="str">
        <f t="shared" si="14"/>
        <v> </v>
      </c>
      <c r="AH11" s="49" t="str">
        <f t="shared" si="15"/>
        <v> </v>
      </c>
      <c r="AI11" s="48">
        <f t="shared" si="16"/>
        <v>0</v>
      </c>
      <c r="AK11" s="44"/>
      <c r="AL11" s="44">
        <f t="shared" si="17"/>
        <v>5</v>
      </c>
      <c r="AM11" s="23" t="str">
        <f t="shared" si="18"/>
        <v>Öğretim Elemanlarının Sayısının Artırılması</v>
      </c>
      <c r="AN11" s="49" t="str">
        <f t="shared" si="19"/>
        <v> </v>
      </c>
      <c r="AO11" s="49" t="str">
        <f t="shared" si="20"/>
        <v> </v>
      </c>
      <c r="AP11" s="48">
        <f t="shared" si="21"/>
        <v>0</v>
      </c>
      <c r="AQ11" s="52" t="str">
        <f t="shared" si="22"/>
        <v> </v>
      </c>
      <c r="AR11" s="52" t="str">
        <f t="shared" si="23"/>
        <v> </v>
      </c>
      <c r="AS11" s="52" t="str">
        <f t="shared" si="24"/>
        <v> </v>
      </c>
      <c r="AT11" s="52" t="str">
        <f t="shared" si="25"/>
        <v> </v>
      </c>
      <c r="AU11" s="52" t="str">
        <f t="shared" si="26"/>
        <v> </v>
      </c>
      <c r="AV11" s="52" t="str">
        <f t="shared" si="27"/>
        <v> </v>
      </c>
    </row>
    <row r="12" spans="1:48" s="53" customFormat="1" ht="22.5">
      <c r="A12" s="45"/>
      <c r="B12" s="21">
        <v>6</v>
      </c>
      <c r="C12" s="25" t="s">
        <v>70</v>
      </c>
      <c r="D12" s="2"/>
      <c r="E12" s="2"/>
      <c r="F12" s="48">
        <f t="shared" si="0"/>
        <v>0</v>
      </c>
      <c r="G12" s="2"/>
      <c r="H12" s="2"/>
      <c r="I12" s="48">
        <f t="shared" si="1"/>
        <v>0</v>
      </c>
      <c r="J12" s="2"/>
      <c r="K12" s="2"/>
      <c r="L12" s="48">
        <f t="shared" si="2"/>
        <v>0</v>
      </c>
      <c r="M12" s="52" t="str">
        <f t="shared" si="28"/>
        <v> </v>
      </c>
      <c r="N12" s="52" t="str">
        <f t="shared" si="28"/>
        <v> </v>
      </c>
      <c r="O12" s="52" t="str">
        <f t="shared" si="3"/>
        <v> </v>
      </c>
      <c r="P12" s="52" t="str">
        <f t="shared" si="29"/>
        <v> </v>
      </c>
      <c r="Q12" s="52" t="str">
        <f t="shared" si="29"/>
        <v> </v>
      </c>
      <c r="R12" s="52" t="str">
        <f t="shared" si="4"/>
        <v> </v>
      </c>
      <c r="AA12" s="44"/>
      <c r="AB12" s="44">
        <f t="shared" si="9"/>
        <v>6</v>
      </c>
      <c r="AC12" s="23" t="str">
        <f t="shared" si="10"/>
        <v>Uzaktan Eğitim Hizmetinin Sürdürülmesi</v>
      </c>
      <c r="AD12" s="49" t="str">
        <f t="shared" si="11"/>
        <v> </v>
      </c>
      <c r="AE12" s="49" t="str">
        <f t="shared" si="12"/>
        <v> </v>
      </c>
      <c r="AF12" s="48">
        <f t="shared" si="13"/>
        <v>0</v>
      </c>
      <c r="AG12" s="49" t="str">
        <f t="shared" si="14"/>
        <v> </v>
      </c>
      <c r="AH12" s="49" t="str">
        <f t="shared" si="15"/>
        <v> </v>
      </c>
      <c r="AI12" s="48">
        <f t="shared" si="16"/>
        <v>0</v>
      </c>
      <c r="AK12" s="44"/>
      <c r="AL12" s="44">
        <f t="shared" si="17"/>
        <v>6</v>
      </c>
      <c r="AM12" s="23" t="str">
        <f t="shared" si="18"/>
        <v>Uzaktan Eğitim Hizmetinin Sürdürülmesi</v>
      </c>
      <c r="AN12" s="49" t="str">
        <f t="shared" si="19"/>
        <v> </v>
      </c>
      <c r="AO12" s="49" t="str">
        <f t="shared" si="20"/>
        <v> </v>
      </c>
      <c r="AP12" s="48">
        <f t="shared" si="21"/>
        <v>0</v>
      </c>
      <c r="AQ12" s="52" t="str">
        <f t="shared" si="22"/>
        <v> </v>
      </c>
      <c r="AR12" s="52" t="str">
        <f t="shared" si="23"/>
        <v> </v>
      </c>
      <c r="AS12" s="52" t="str">
        <f t="shared" si="24"/>
        <v> </v>
      </c>
      <c r="AT12" s="52" t="str">
        <f t="shared" si="25"/>
        <v> </v>
      </c>
      <c r="AU12" s="52" t="str">
        <f t="shared" si="26"/>
        <v> </v>
      </c>
      <c r="AV12" s="52" t="str">
        <f t="shared" si="27"/>
        <v> </v>
      </c>
    </row>
    <row r="13" spans="1:48" s="53" customFormat="1" ht="22.5">
      <c r="A13" s="45"/>
      <c r="B13" s="21">
        <v>7</v>
      </c>
      <c r="C13" s="25" t="s">
        <v>71</v>
      </c>
      <c r="D13" s="2"/>
      <c r="E13" s="2"/>
      <c r="F13" s="48">
        <f t="shared" si="0"/>
        <v>0</v>
      </c>
      <c r="G13" s="2"/>
      <c r="H13" s="2"/>
      <c r="I13" s="48">
        <f t="shared" si="1"/>
        <v>0</v>
      </c>
      <c r="J13" s="2"/>
      <c r="K13" s="2"/>
      <c r="L13" s="48">
        <f t="shared" si="2"/>
        <v>0</v>
      </c>
      <c r="M13" s="52" t="str">
        <f t="shared" si="28"/>
        <v> </v>
      </c>
      <c r="N13" s="52" t="str">
        <f t="shared" si="28"/>
        <v> </v>
      </c>
      <c r="O13" s="52" t="str">
        <f t="shared" si="3"/>
        <v> </v>
      </c>
      <c r="P13" s="52" t="str">
        <f t="shared" si="29"/>
        <v> </v>
      </c>
      <c r="Q13" s="52" t="str">
        <f t="shared" si="29"/>
        <v> </v>
      </c>
      <c r="R13" s="52" t="str">
        <f t="shared" si="4"/>
        <v> </v>
      </c>
      <c r="AA13" s="44"/>
      <c r="AB13" s="44">
        <f t="shared" si="9"/>
        <v>7</v>
      </c>
      <c r="AC13" s="23" t="str">
        <f t="shared" si="10"/>
        <v>Öğretim Üyesi Yetiştirilmesine İlişkin Eğitim Faaliyetleri</v>
      </c>
      <c r="AD13" s="49" t="str">
        <f t="shared" si="11"/>
        <v> </v>
      </c>
      <c r="AE13" s="49" t="str">
        <f t="shared" si="12"/>
        <v> </v>
      </c>
      <c r="AF13" s="48">
        <f t="shared" si="13"/>
        <v>0</v>
      </c>
      <c r="AG13" s="49" t="str">
        <f t="shared" si="14"/>
        <v> </v>
      </c>
      <c r="AH13" s="49" t="str">
        <f t="shared" si="15"/>
        <v> </v>
      </c>
      <c r="AI13" s="48">
        <f t="shared" si="16"/>
        <v>0</v>
      </c>
      <c r="AK13" s="44"/>
      <c r="AL13" s="44">
        <f t="shared" si="17"/>
        <v>7</v>
      </c>
      <c r="AM13" s="23" t="str">
        <f t="shared" si="18"/>
        <v>Öğretim Üyesi Yetiştirilmesine İlişkin Eğitim Faaliyetleri</v>
      </c>
      <c r="AN13" s="49" t="str">
        <f t="shared" si="19"/>
        <v> </v>
      </c>
      <c r="AO13" s="49" t="str">
        <f t="shared" si="20"/>
        <v> </v>
      </c>
      <c r="AP13" s="48">
        <f t="shared" si="21"/>
        <v>0</v>
      </c>
      <c r="AQ13" s="52" t="str">
        <f t="shared" si="22"/>
        <v> </v>
      </c>
      <c r="AR13" s="52" t="str">
        <f t="shared" si="23"/>
        <v> </v>
      </c>
      <c r="AS13" s="52" t="str">
        <f t="shared" si="24"/>
        <v> </v>
      </c>
      <c r="AT13" s="52" t="str">
        <f t="shared" si="25"/>
        <v> </v>
      </c>
      <c r="AU13" s="52" t="str">
        <f t="shared" si="26"/>
        <v> </v>
      </c>
      <c r="AV13" s="52" t="str">
        <f t="shared" si="27"/>
        <v> </v>
      </c>
    </row>
    <row r="14" spans="1:48" ht="21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AA14" s="104"/>
      <c r="AB14" s="104"/>
      <c r="AC14" s="104"/>
      <c r="AD14" s="104"/>
      <c r="AE14" s="104"/>
      <c r="AF14" s="104"/>
      <c r="AG14" s="104"/>
      <c r="AH14" s="104"/>
      <c r="AI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</row>
    <row r="15" spans="1:18" ht="12">
      <c r="A15" s="105" t="s">
        <v>52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</sheetData>
  <sheetProtection password="CC0B" sheet="1" formatCells="0" formatRows="0"/>
  <mergeCells count="26">
    <mergeCell ref="AQ4:AS4"/>
    <mergeCell ref="AT4:AV4"/>
    <mergeCell ref="AA3:AA5"/>
    <mergeCell ref="AB3:AB5"/>
    <mergeCell ref="AC3:AC5"/>
    <mergeCell ref="AD3:AF4"/>
    <mergeCell ref="AG3:AI4"/>
    <mergeCell ref="AK3:AK5"/>
    <mergeCell ref="A14:R14"/>
    <mergeCell ref="AA14:AI14"/>
    <mergeCell ref="AK14:AV14"/>
    <mergeCell ref="A15:R15"/>
    <mergeCell ref="AL3:AL5"/>
    <mergeCell ref="AM3:AM5"/>
    <mergeCell ref="AN3:AP4"/>
    <mergeCell ref="AQ3:AV3"/>
    <mergeCell ref="M4:O4"/>
    <mergeCell ref="P4:R4"/>
    <mergeCell ref="A1:R1"/>
    <mergeCell ref="A3:A5"/>
    <mergeCell ref="B3:B5"/>
    <mergeCell ref="C3:C5"/>
    <mergeCell ref="D3:F4"/>
    <mergeCell ref="G3:I4"/>
    <mergeCell ref="J3:L4"/>
    <mergeCell ref="M3:R3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showGridLines="0" zoomScalePageLayoutView="0" workbookViewId="0" topLeftCell="A1">
      <selection activeCell="A1" sqref="A1:F1"/>
    </sheetView>
  </sheetViews>
  <sheetFormatPr defaultColWidth="9.140625" defaultRowHeight="22.5" customHeight="1"/>
  <cols>
    <col min="1" max="1" width="4.7109375" style="11" customWidth="1"/>
    <col min="2" max="2" width="8.7109375" style="9" customWidth="1"/>
    <col min="3" max="3" width="44.421875" style="9" customWidth="1"/>
    <col min="4" max="6" width="9.7109375" style="12" customWidth="1"/>
    <col min="7" max="16384" width="9.140625" style="6" customWidth="1"/>
  </cols>
  <sheetData>
    <row r="1" spans="1:6" ht="15">
      <c r="A1" s="97" t="s">
        <v>31</v>
      </c>
      <c r="B1" s="97"/>
      <c r="C1" s="97"/>
      <c r="D1" s="97"/>
      <c r="E1" s="97"/>
      <c r="F1" s="97"/>
    </row>
    <row r="2" ht="15"/>
    <row r="3" spans="1:6" s="30" customFormat="1" ht="22.5" customHeight="1">
      <c r="A3" s="116" t="s">
        <v>0</v>
      </c>
      <c r="B3" s="117"/>
      <c r="C3" s="89" t="s">
        <v>1</v>
      </c>
      <c r="D3" s="89"/>
      <c r="E3" s="89"/>
      <c r="F3" s="89"/>
    </row>
    <row r="4" spans="1:6" s="30" customFormat="1" ht="21" customHeight="1">
      <c r="A4" s="116" t="s">
        <v>2</v>
      </c>
      <c r="B4" s="117"/>
      <c r="C4" s="115" t="s">
        <v>63</v>
      </c>
      <c r="D4" s="115"/>
      <c r="E4" s="115"/>
      <c r="F4" s="115"/>
    </row>
    <row r="5" spans="1:6" s="30" customFormat="1" ht="24" customHeight="1">
      <c r="A5" s="116" t="s">
        <v>3</v>
      </c>
      <c r="B5" s="117"/>
      <c r="C5" s="114" t="s">
        <v>73</v>
      </c>
      <c r="D5" s="115"/>
      <c r="E5" s="115"/>
      <c r="F5" s="115"/>
    </row>
    <row r="6" spans="1:6" s="30" customFormat="1" ht="24" customHeight="1">
      <c r="A6" s="116" t="s">
        <v>4</v>
      </c>
      <c r="B6" s="117"/>
      <c r="C6" s="115" t="s">
        <v>74</v>
      </c>
      <c r="D6" s="115"/>
      <c r="E6" s="115"/>
      <c r="F6" s="115"/>
    </row>
    <row r="7" spans="1:6" s="30" customFormat="1" ht="21" customHeight="1">
      <c r="A7" s="116" t="s">
        <v>60</v>
      </c>
      <c r="B7" s="117"/>
      <c r="C7" s="118" t="s">
        <v>143</v>
      </c>
      <c r="D7" s="119"/>
      <c r="E7" s="119"/>
      <c r="F7" s="120"/>
    </row>
    <row r="8" spans="1:6" s="30" customFormat="1" ht="33.75">
      <c r="A8" s="116" t="s">
        <v>5</v>
      </c>
      <c r="B8" s="116"/>
      <c r="C8" s="116"/>
      <c r="D8" s="64" t="s">
        <v>3</v>
      </c>
      <c r="E8" s="64" t="s">
        <v>159</v>
      </c>
      <c r="F8" s="64" t="s">
        <v>41</v>
      </c>
    </row>
    <row r="9" spans="1:6" s="30" customFormat="1" ht="22.5" customHeight="1">
      <c r="A9" s="66">
        <v>1</v>
      </c>
      <c r="B9" s="109" t="s">
        <v>12</v>
      </c>
      <c r="C9" s="109"/>
      <c r="D9" s="27"/>
      <c r="E9" s="28" t="str">
        <f>IF(ISBLANK(F20)," ",F20)</f>
        <v> </v>
      </c>
      <c r="F9" s="29" t="str">
        <f>IF(AND(NOT(ISBLANK(D9)),ISNUMBER(E9)),E9/D9," ")</f>
        <v> </v>
      </c>
    </row>
    <row r="10" spans="1:6" s="30" customFormat="1" ht="22.5" customHeight="1">
      <c r="A10" s="110" t="s">
        <v>76</v>
      </c>
      <c r="B10" s="110"/>
      <c r="C10" s="110"/>
      <c r="D10" s="110"/>
      <c r="E10" s="110"/>
      <c r="F10" s="110"/>
    </row>
    <row r="11" spans="1:7" s="30" customFormat="1" ht="22.5" customHeight="1">
      <c r="A11" s="84" t="s">
        <v>40</v>
      </c>
      <c r="B11" s="85"/>
      <c r="C11" s="111"/>
      <c r="D11" s="112"/>
      <c r="E11" s="112"/>
      <c r="F11" s="113"/>
      <c r="G11" s="31" t="str">
        <f>IF(AND(ISNUMBER(F9),NOT(D9=E9),ISBLANK(C11)),"Sapma Nedeni alanı boş bırakılamaz!"," ")</f>
        <v> </v>
      </c>
    </row>
    <row r="12" spans="1:6" s="30" customFormat="1" ht="22.5" customHeight="1">
      <c r="A12" s="66">
        <v>2</v>
      </c>
      <c r="B12" s="109" t="s">
        <v>75</v>
      </c>
      <c r="C12" s="109"/>
      <c r="D12" s="27"/>
      <c r="E12" s="28" t="str">
        <f>IF(ISBLANK(F21)," ",F21)</f>
        <v> </v>
      </c>
      <c r="F12" s="29" t="str">
        <f>IF(AND(NOT(ISBLANK(D12)),ISNUMBER(E12)),E12/D12," ")</f>
        <v> </v>
      </c>
    </row>
    <row r="13" spans="1:6" s="30" customFormat="1" ht="22.5" customHeight="1">
      <c r="A13" s="110" t="s">
        <v>161</v>
      </c>
      <c r="B13" s="110"/>
      <c r="C13" s="110"/>
      <c r="D13" s="110"/>
      <c r="E13" s="110"/>
      <c r="F13" s="110"/>
    </row>
    <row r="14" spans="1:7" s="30" customFormat="1" ht="22.5" customHeight="1">
      <c r="A14" s="84" t="s">
        <v>40</v>
      </c>
      <c r="B14" s="85"/>
      <c r="C14" s="111"/>
      <c r="D14" s="112"/>
      <c r="E14" s="112"/>
      <c r="F14" s="113"/>
      <c r="G14" s="31" t="str">
        <f>IF(AND(ISNUMBER(F12),NOT(D12=E12),ISBLANK(C14)),"Sapma Nedeni alanı boş bırakılamaz!"," ")</f>
        <v> </v>
      </c>
    </row>
    <row r="15" spans="1:6" s="30" customFormat="1" ht="22.5" customHeight="1">
      <c r="A15" s="66">
        <v>3</v>
      </c>
      <c r="B15" s="109" t="s">
        <v>162</v>
      </c>
      <c r="C15" s="109"/>
      <c r="D15" s="3"/>
      <c r="E15" s="28" t="str">
        <f>IF(ISBLANK(F22)," ",F22)</f>
        <v> </v>
      </c>
      <c r="F15" s="29" t="str">
        <f>IF(AND(NOT(ISBLANK(D15)),ISNUMBER(E15)),E15/D15," ")</f>
        <v> </v>
      </c>
    </row>
    <row r="16" spans="1:6" s="30" customFormat="1" ht="22.5" customHeight="1">
      <c r="A16" s="110" t="s">
        <v>163</v>
      </c>
      <c r="B16" s="110"/>
      <c r="C16" s="110"/>
      <c r="D16" s="110"/>
      <c r="E16" s="110"/>
      <c r="F16" s="110"/>
    </row>
    <row r="17" spans="1:7" s="30" customFormat="1" ht="22.5" customHeight="1">
      <c r="A17" s="84" t="s">
        <v>40</v>
      </c>
      <c r="B17" s="85"/>
      <c r="C17" s="111"/>
      <c r="D17" s="112"/>
      <c r="E17" s="112"/>
      <c r="F17" s="113"/>
      <c r="G17" s="31" t="str">
        <f>IF(AND(ISNUMBER(F15),NOT(D15=E15),ISBLANK(C17)),"Sapma Nedeni alanı boş bırakılamaz!"," ")</f>
        <v> </v>
      </c>
    </row>
    <row r="18" s="32" customFormat="1" ht="22.5" customHeight="1"/>
    <row r="19" spans="1:6" s="32" customFormat="1" ht="22.5" customHeight="1">
      <c r="A19" s="66" t="s">
        <v>34</v>
      </c>
      <c r="B19" s="89" t="s">
        <v>35</v>
      </c>
      <c r="C19" s="89"/>
      <c r="D19" s="89"/>
      <c r="E19" s="66" t="s">
        <v>72</v>
      </c>
      <c r="F19" s="66" t="s">
        <v>160</v>
      </c>
    </row>
    <row r="20" spans="1:6" s="32" customFormat="1" ht="22.5" customHeight="1">
      <c r="A20" s="33">
        <v>1</v>
      </c>
      <c r="B20" s="76" t="s">
        <v>164</v>
      </c>
      <c r="C20" s="74"/>
      <c r="D20" s="74"/>
      <c r="E20" s="34"/>
      <c r="F20" s="34"/>
    </row>
    <row r="21" spans="1:6" s="32" customFormat="1" ht="22.5" customHeight="1">
      <c r="A21" s="33">
        <v>2</v>
      </c>
      <c r="B21" s="76" t="s">
        <v>75</v>
      </c>
      <c r="C21" s="74"/>
      <c r="D21" s="74"/>
      <c r="E21" s="34"/>
      <c r="F21" s="34"/>
    </row>
    <row r="22" spans="1:6" s="32" customFormat="1" ht="22.5" customHeight="1">
      <c r="A22" s="33">
        <v>3</v>
      </c>
      <c r="B22" s="76" t="s">
        <v>162</v>
      </c>
      <c r="C22" s="74"/>
      <c r="D22" s="74"/>
      <c r="E22" s="34"/>
      <c r="F22" s="34"/>
    </row>
    <row r="23" spans="1:6" s="32" customFormat="1" ht="22.5" customHeight="1">
      <c r="A23" s="108"/>
      <c r="B23" s="108"/>
      <c r="C23" s="108"/>
      <c r="D23" s="108"/>
      <c r="E23" s="108"/>
      <c r="F23" s="108"/>
    </row>
  </sheetData>
  <sheetProtection password="CC0B" sheet="1" formatCells="0" formatRows="0"/>
  <mergeCells count="29">
    <mergeCell ref="B20:D20"/>
    <mergeCell ref="B21:D21"/>
    <mergeCell ref="A6:B6"/>
    <mergeCell ref="C6:F6"/>
    <mergeCell ref="A8:C8"/>
    <mergeCell ref="A3:B3"/>
    <mergeCell ref="C3:F3"/>
    <mergeCell ref="A4:B4"/>
    <mergeCell ref="C4:F4"/>
    <mergeCell ref="A5:B5"/>
    <mergeCell ref="A14:B14"/>
    <mergeCell ref="C14:F14"/>
    <mergeCell ref="A17:B17"/>
    <mergeCell ref="C17:F17"/>
    <mergeCell ref="A1:F1"/>
    <mergeCell ref="B19:D19"/>
    <mergeCell ref="C5:F5"/>
    <mergeCell ref="A7:B7"/>
    <mergeCell ref="C7:F7"/>
    <mergeCell ref="A23:F23"/>
    <mergeCell ref="B9:C9"/>
    <mergeCell ref="A10:F10"/>
    <mergeCell ref="B12:C12"/>
    <mergeCell ref="C11:F11"/>
    <mergeCell ref="B22:D22"/>
    <mergeCell ref="A11:B11"/>
    <mergeCell ref="A13:F13"/>
    <mergeCell ref="B15:C15"/>
    <mergeCell ref="A16:F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0"/>
  <sheetViews>
    <sheetView showGridLines="0" zoomScalePageLayoutView="0" workbookViewId="0" topLeftCell="A1">
      <selection activeCell="A1" sqref="A1:R1"/>
    </sheetView>
  </sheetViews>
  <sheetFormatPr defaultColWidth="9.140625" defaultRowHeight="13.5" customHeight="1"/>
  <cols>
    <col min="1" max="1" width="5.00390625" style="13" customWidth="1"/>
    <col min="2" max="2" width="5.140625" style="13" bestFit="1" customWidth="1"/>
    <col min="3" max="3" width="26.421875" style="13" customWidth="1"/>
    <col min="4" max="18" width="6.28125" style="13" customWidth="1"/>
    <col min="19" max="26" width="23.28125" style="13" customWidth="1"/>
    <col min="27" max="28" width="4.140625" style="13" customWidth="1"/>
    <col min="29" max="29" width="26.8515625" style="13" customWidth="1"/>
    <col min="30" max="35" width="8.57421875" style="13" customWidth="1"/>
    <col min="36" max="36" width="9.140625" style="13" customWidth="1"/>
    <col min="37" max="38" width="4.140625" style="13" customWidth="1"/>
    <col min="39" max="39" width="26.421875" style="13" customWidth="1"/>
    <col min="40" max="42" width="8.140625" style="13" customWidth="1"/>
    <col min="43" max="48" width="4.57421875" style="13" customWidth="1"/>
    <col min="49" max="49" width="9.140625" style="13" customWidth="1"/>
    <col min="50" max="16384" width="9.140625" style="13" customWidth="1"/>
  </cols>
  <sheetData>
    <row r="1" spans="1:18" ht="13.5" customHeight="1">
      <c r="A1" s="100" t="s">
        <v>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2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48" ht="22.5" customHeight="1">
      <c r="A3" s="121" t="s">
        <v>43</v>
      </c>
      <c r="B3" s="121" t="s">
        <v>44</v>
      </c>
      <c r="C3" s="122"/>
      <c r="D3" s="123" t="s">
        <v>45</v>
      </c>
      <c r="E3" s="123"/>
      <c r="F3" s="123"/>
      <c r="G3" s="123" t="s">
        <v>46</v>
      </c>
      <c r="H3" s="123"/>
      <c r="I3" s="123"/>
      <c r="J3" s="102" t="s">
        <v>47</v>
      </c>
      <c r="K3" s="102"/>
      <c r="L3" s="102"/>
      <c r="M3" s="123" t="s">
        <v>54</v>
      </c>
      <c r="N3" s="123"/>
      <c r="O3" s="123"/>
      <c r="P3" s="123"/>
      <c r="Q3" s="123"/>
      <c r="R3" s="123"/>
      <c r="AA3" s="126" t="str">
        <f>A3</f>
        <v>Performans
Hedefi</v>
      </c>
      <c r="AB3" s="126" t="str">
        <f>B3</f>
        <v>Faaliyet</v>
      </c>
      <c r="AC3" s="127"/>
      <c r="AD3" s="128" t="s">
        <v>45</v>
      </c>
      <c r="AE3" s="128"/>
      <c r="AF3" s="128"/>
      <c r="AG3" s="128" t="s">
        <v>46</v>
      </c>
      <c r="AH3" s="128"/>
      <c r="AI3" s="128"/>
      <c r="AK3" s="126" t="str">
        <f>A3</f>
        <v>Performans
Hedefi</v>
      </c>
      <c r="AL3" s="126" t="str">
        <f>B3</f>
        <v>Faaliyet</v>
      </c>
      <c r="AM3" s="127"/>
      <c r="AN3" s="107" t="str">
        <f>J3</f>
        <v>Harcama
(Gerçekleşme)</v>
      </c>
      <c r="AO3" s="107"/>
      <c r="AP3" s="107"/>
      <c r="AQ3" s="128" t="str">
        <f>M3</f>
        <v>Gerçekleşme Yüzdesi</v>
      </c>
      <c r="AR3" s="128"/>
      <c r="AS3" s="128"/>
      <c r="AT3" s="128"/>
      <c r="AU3" s="128"/>
      <c r="AV3" s="128"/>
    </row>
    <row r="4" spans="1:48" ht="22.5" customHeight="1">
      <c r="A4" s="121"/>
      <c r="B4" s="121"/>
      <c r="C4" s="122"/>
      <c r="D4" s="123"/>
      <c r="E4" s="123"/>
      <c r="F4" s="123"/>
      <c r="G4" s="123"/>
      <c r="H4" s="123"/>
      <c r="I4" s="123"/>
      <c r="J4" s="102"/>
      <c r="K4" s="102"/>
      <c r="L4" s="102"/>
      <c r="M4" s="123" t="s">
        <v>49</v>
      </c>
      <c r="N4" s="123"/>
      <c r="O4" s="123"/>
      <c r="P4" s="123" t="s">
        <v>50</v>
      </c>
      <c r="Q4" s="123"/>
      <c r="R4" s="123"/>
      <c r="AA4" s="126"/>
      <c r="AB4" s="126"/>
      <c r="AC4" s="127"/>
      <c r="AD4" s="128"/>
      <c r="AE4" s="128"/>
      <c r="AF4" s="128"/>
      <c r="AG4" s="128"/>
      <c r="AH4" s="128"/>
      <c r="AI4" s="128"/>
      <c r="AK4" s="126"/>
      <c r="AL4" s="126"/>
      <c r="AM4" s="127"/>
      <c r="AN4" s="107"/>
      <c r="AO4" s="107"/>
      <c r="AP4" s="107"/>
      <c r="AQ4" s="128" t="str">
        <f>M4</f>
        <v>(Başlangıç Ödeneğine Göre)</v>
      </c>
      <c r="AR4" s="128"/>
      <c r="AS4" s="128"/>
      <c r="AT4" s="128" t="str">
        <f>P4</f>
        <v>(Toplam Ödeneğe Göre)</v>
      </c>
      <c r="AU4" s="128"/>
      <c r="AV4" s="128"/>
    </row>
    <row r="5" spans="1:48" ht="24">
      <c r="A5" s="121"/>
      <c r="B5" s="121"/>
      <c r="C5" s="122"/>
      <c r="D5" s="67" t="s">
        <v>51</v>
      </c>
      <c r="E5" s="67" t="s">
        <v>9</v>
      </c>
      <c r="F5" s="65" t="s">
        <v>10</v>
      </c>
      <c r="G5" s="67" t="s">
        <v>51</v>
      </c>
      <c r="H5" s="67" t="s">
        <v>9</v>
      </c>
      <c r="I5" s="65" t="s">
        <v>10</v>
      </c>
      <c r="J5" s="67" t="s">
        <v>51</v>
      </c>
      <c r="K5" s="67" t="s">
        <v>9</v>
      </c>
      <c r="L5" s="65" t="s">
        <v>10</v>
      </c>
      <c r="M5" s="67" t="s">
        <v>51</v>
      </c>
      <c r="N5" s="67" t="s">
        <v>9</v>
      </c>
      <c r="O5" s="65" t="s">
        <v>10</v>
      </c>
      <c r="P5" s="67" t="s">
        <v>51</v>
      </c>
      <c r="Q5" s="67" t="s">
        <v>9</v>
      </c>
      <c r="R5" s="65" t="s">
        <v>10</v>
      </c>
      <c r="AA5" s="126"/>
      <c r="AB5" s="126"/>
      <c r="AC5" s="127"/>
      <c r="AD5" s="68" t="s">
        <v>51</v>
      </c>
      <c r="AE5" s="68" t="s">
        <v>9</v>
      </c>
      <c r="AF5" s="69" t="s">
        <v>10</v>
      </c>
      <c r="AG5" s="68" t="s">
        <v>51</v>
      </c>
      <c r="AH5" s="68" t="s">
        <v>9</v>
      </c>
      <c r="AI5" s="69" t="s">
        <v>10</v>
      </c>
      <c r="AK5" s="126"/>
      <c r="AL5" s="126"/>
      <c r="AM5" s="127"/>
      <c r="AN5" s="68" t="str">
        <f>J5</f>
        <v>Bütçe İçi</v>
      </c>
      <c r="AO5" s="68" t="str">
        <f>K5</f>
        <v>Bütçe Dışı</v>
      </c>
      <c r="AP5" s="69" t="str">
        <f>L5</f>
        <v>Toplam</v>
      </c>
      <c r="AQ5" s="68" t="str">
        <f>M5</f>
        <v>Bütçe İçi</v>
      </c>
      <c r="AR5" s="68" t="str">
        <f>N5</f>
        <v>Bütçe Dışı</v>
      </c>
      <c r="AS5" s="69" t="str">
        <f>O5</f>
        <v>Toplam</v>
      </c>
      <c r="AT5" s="68" t="str">
        <f>P5</f>
        <v>Bütçe İçi</v>
      </c>
      <c r="AU5" s="68" t="str">
        <f>Q5</f>
        <v>Bütçe Dışı</v>
      </c>
      <c r="AV5" s="69" t="str">
        <f>R5</f>
        <v>Toplam</v>
      </c>
    </row>
    <row r="6" spans="1:48" s="53" customFormat="1" ht="22.5">
      <c r="A6" s="44">
        <v>2</v>
      </c>
      <c r="B6" s="45"/>
      <c r="C6" s="22" t="s">
        <v>55</v>
      </c>
      <c r="D6" s="48">
        <f>SUM(D7:D8)</f>
        <v>0</v>
      </c>
      <c r="E6" s="48">
        <f>SUM(E7:E8)</f>
        <v>0</v>
      </c>
      <c r="F6" s="48">
        <f>SUM(D6:E6)</f>
        <v>0</v>
      </c>
      <c r="G6" s="48">
        <f>SUM(G7:G8)</f>
        <v>0</v>
      </c>
      <c r="H6" s="48">
        <f>SUM(H7:H8)</f>
        <v>0</v>
      </c>
      <c r="I6" s="48">
        <f>SUM(G6:H6)</f>
        <v>0</v>
      </c>
      <c r="J6" s="48">
        <f>SUM(J7:J8)</f>
        <v>0</v>
      </c>
      <c r="K6" s="48">
        <f>SUM(K7:K8)</f>
        <v>0</v>
      </c>
      <c r="L6" s="48">
        <f>SUM(J6:K6)</f>
        <v>0</v>
      </c>
      <c r="M6" s="51" t="str">
        <f>IF(J6&gt;0,(J6/D6)," ")</f>
        <v> </v>
      </c>
      <c r="N6" s="51" t="str">
        <f>IF(K6&gt;0,(K6/E6)," ")</f>
        <v> </v>
      </c>
      <c r="O6" s="51" t="str">
        <f>IF((L6&gt;0),(L6/F6)," ")</f>
        <v> </v>
      </c>
      <c r="P6" s="51" t="str">
        <f>IF(J6&gt;0,(J6/G6)," ")</f>
        <v> </v>
      </c>
      <c r="Q6" s="51" t="str">
        <f>IF(K6&gt;0,(K6/H6)," ")</f>
        <v> </v>
      </c>
      <c r="R6" s="51" t="str">
        <f>IF((L6&gt;0),(L6/I6)," ")</f>
        <v> </v>
      </c>
      <c r="AA6" s="54">
        <f>A6</f>
        <v>2</v>
      </c>
      <c r="AB6" s="55"/>
      <c r="AC6" s="22" t="str">
        <f>C6</f>
        <v>Engellilerin Eğitime Erişiminin Artırılması</v>
      </c>
      <c r="AD6" s="48">
        <f>IF(NOT(ISBLANK(D6)),D6," ")</f>
        <v>0</v>
      </c>
      <c r="AE6" s="48">
        <f aca="true" t="shared" si="0" ref="AD6:AI8">IF(NOT(ISBLANK(E6)),E6," ")</f>
        <v>0</v>
      </c>
      <c r="AF6" s="48">
        <f t="shared" si="0"/>
        <v>0</v>
      </c>
      <c r="AG6" s="48">
        <f t="shared" si="0"/>
        <v>0</v>
      </c>
      <c r="AH6" s="48">
        <f t="shared" si="0"/>
        <v>0</v>
      </c>
      <c r="AI6" s="48">
        <f t="shared" si="0"/>
        <v>0</v>
      </c>
      <c r="AK6" s="54">
        <f>A6</f>
        <v>2</v>
      </c>
      <c r="AL6" s="55"/>
      <c r="AM6" s="22" t="str">
        <f>C6</f>
        <v>Engellilerin Eğitime Erişiminin Artırılması</v>
      </c>
      <c r="AN6" s="48">
        <f>IF(NOT(ISBLANK(J6)),J6," ")</f>
        <v>0</v>
      </c>
      <c r="AO6" s="48">
        <f aca="true" t="shared" si="1" ref="AO6:AV8">IF(NOT(ISBLANK(K6)),K6," ")</f>
        <v>0</v>
      </c>
      <c r="AP6" s="48">
        <f t="shared" si="1"/>
        <v>0</v>
      </c>
      <c r="AQ6" s="51" t="str">
        <f t="shared" si="1"/>
        <v> </v>
      </c>
      <c r="AR6" s="51" t="str">
        <f t="shared" si="1"/>
        <v> </v>
      </c>
      <c r="AS6" s="51" t="str">
        <f t="shared" si="1"/>
        <v> </v>
      </c>
      <c r="AT6" s="51" t="str">
        <f t="shared" si="1"/>
        <v> </v>
      </c>
      <c r="AU6" s="51" t="str">
        <f t="shared" si="1"/>
        <v> </v>
      </c>
      <c r="AV6" s="51" t="str">
        <f t="shared" si="1"/>
        <v> </v>
      </c>
    </row>
    <row r="7" spans="1:48" s="53" customFormat="1" ht="22.5">
      <c r="A7" s="45"/>
      <c r="B7" s="46">
        <v>8</v>
      </c>
      <c r="C7" s="23" t="s">
        <v>13</v>
      </c>
      <c r="D7" s="2"/>
      <c r="E7" s="2"/>
      <c r="F7" s="48">
        <f>SUM(D7:E7)</f>
        <v>0</v>
      </c>
      <c r="G7" s="2"/>
      <c r="H7" s="2"/>
      <c r="I7" s="48">
        <f>SUM(G7:H7)</f>
        <v>0</v>
      </c>
      <c r="J7" s="2"/>
      <c r="K7" s="2"/>
      <c r="L7" s="48">
        <f>SUM(J7:K7)</f>
        <v>0</v>
      </c>
      <c r="M7" s="52" t="str">
        <f>IF(NOT(ISBLANK(J7)),(J7/D7)," ")</f>
        <v> </v>
      </c>
      <c r="N7" s="52" t="str">
        <f>IF(NOT(ISBLANK(K7)),(K7/E7)," ")</f>
        <v> </v>
      </c>
      <c r="O7" s="52" t="str">
        <f>IF((L7&gt;0),(L7/F7)," ")</f>
        <v> </v>
      </c>
      <c r="P7" s="52" t="str">
        <f>IF(NOT(ISBLANK(J7)),(J7/G7)," ")</f>
        <v> </v>
      </c>
      <c r="Q7" s="52" t="str">
        <f>IF(NOT(ISBLANK(K7)),(K7/H7)," ")</f>
        <v> </v>
      </c>
      <c r="R7" s="52" t="str">
        <f>IF((L7&gt;0),(L7/I7)," ")</f>
        <v> </v>
      </c>
      <c r="AA7" s="55"/>
      <c r="AB7" s="56">
        <f>B7</f>
        <v>8</v>
      </c>
      <c r="AC7" s="23" t="str">
        <f>C7</f>
        <v>Fiziki Alanların Engelliler İçin Düzenlenmesi</v>
      </c>
      <c r="AD7" s="49" t="str">
        <f>IF(NOT(ISBLANK(D7)),D7," ")</f>
        <v> </v>
      </c>
      <c r="AE7" s="49" t="str">
        <f>IF(NOT(ISBLANK(E7)),E7," ")</f>
        <v> </v>
      </c>
      <c r="AF7" s="48">
        <f>IF(NOT(ISBLANK(F7)),F7," ")</f>
        <v>0</v>
      </c>
      <c r="AG7" s="49" t="str">
        <f>IF(NOT(ISBLANK(G7)),G7," ")</f>
        <v> </v>
      </c>
      <c r="AH7" s="49" t="str">
        <f>IF(NOT(ISBLANK(H7)),H7," ")</f>
        <v> </v>
      </c>
      <c r="AI7" s="48">
        <f>IF(NOT(ISBLANK(I7)),I7," ")</f>
        <v>0</v>
      </c>
      <c r="AK7" s="55"/>
      <c r="AL7" s="56">
        <f>B7</f>
        <v>8</v>
      </c>
      <c r="AM7" s="23" t="str">
        <f>C7</f>
        <v>Fiziki Alanların Engelliler İçin Düzenlenmesi</v>
      </c>
      <c r="AN7" s="49" t="str">
        <f>IF(NOT(ISBLANK(J7)),J7," ")</f>
        <v> </v>
      </c>
      <c r="AO7" s="49" t="str">
        <f aca="true" t="shared" si="2" ref="AO7:AV7">IF(NOT(ISBLANK(K7)),K7," ")</f>
        <v> </v>
      </c>
      <c r="AP7" s="48">
        <f t="shared" si="2"/>
        <v>0</v>
      </c>
      <c r="AQ7" s="52" t="str">
        <f t="shared" si="2"/>
        <v> </v>
      </c>
      <c r="AR7" s="52" t="str">
        <f t="shared" si="2"/>
        <v> </v>
      </c>
      <c r="AS7" s="52" t="str">
        <f t="shared" si="2"/>
        <v> </v>
      </c>
      <c r="AT7" s="52" t="str">
        <f t="shared" si="2"/>
        <v> </v>
      </c>
      <c r="AU7" s="52" t="str">
        <f t="shared" si="2"/>
        <v> </v>
      </c>
      <c r="AV7" s="52" t="str">
        <f t="shared" si="2"/>
        <v> </v>
      </c>
    </row>
    <row r="8" spans="1:48" s="53" customFormat="1" ht="22.5">
      <c r="A8" s="45"/>
      <c r="B8" s="46">
        <v>9</v>
      </c>
      <c r="C8" s="23" t="s">
        <v>77</v>
      </c>
      <c r="D8" s="2"/>
      <c r="E8" s="2"/>
      <c r="F8" s="48">
        <f>SUM(D8:E8)</f>
        <v>0</v>
      </c>
      <c r="G8" s="2"/>
      <c r="H8" s="2"/>
      <c r="I8" s="48">
        <f>SUM(G8:H8)</f>
        <v>0</v>
      </c>
      <c r="J8" s="2"/>
      <c r="K8" s="2"/>
      <c r="L8" s="48">
        <f>SUM(J8:K8)</f>
        <v>0</v>
      </c>
      <c r="M8" s="52" t="str">
        <f>IF(NOT(ISBLANK(J8)),(J8/D8)," ")</f>
        <v> </v>
      </c>
      <c r="N8" s="52" t="str">
        <f>IF(NOT(ISBLANK(K8)),(K8/E8)," ")</f>
        <v> </v>
      </c>
      <c r="O8" s="52" t="str">
        <f>IF((L8&gt;0),(L8/F8)," ")</f>
        <v> </v>
      </c>
      <c r="P8" s="52" t="str">
        <f>IF(NOT(ISBLANK(J8)),(J8/G8)," ")</f>
        <v> </v>
      </c>
      <c r="Q8" s="52" t="str">
        <f>IF(NOT(ISBLANK(K8)),(K8/H8)," ")</f>
        <v> </v>
      </c>
      <c r="R8" s="52" t="str">
        <f>IF((L8&gt;0),(L8/I8)," ")</f>
        <v> </v>
      </c>
      <c r="AA8" s="55"/>
      <c r="AB8" s="56">
        <f>B8</f>
        <v>9</v>
      </c>
      <c r="AC8" s="23" t="str">
        <f>C8</f>
        <v>Engelliler İçin Özel Eğitim Materyalleri Oluşturulması</v>
      </c>
      <c r="AD8" s="49" t="str">
        <f t="shared" si="0"/>
        <v> </v>
      </c>
      <c r="AE8" s="49" t="str">
        <f t="shared" si="0"/>
        <v> </v>
      </c>
      <c r="AF8" s="48">
        <f>IF(NOT(ISBLANK(F8)),F8," ")</f>
        <v>0</v>
      </c>
      <c r="AG8" s="49" t="str">
        <f t="shared" si="0"/>
        <v> </v>
      </c>
      <c r="AH8" s="49" t="str">
        <f t="shared" si="0"/>
        <v> </v>
      </c>
      <c r="AI8" s="48">
        <f t="shared" si="0"/>
        <v>0</v>
      </c>
      <c r="AK8" s="55"/>
      <c r="AL8" s="56">
        <f>B8</f>
        <v>9</v>
      </c>
      <c r="AM8" s="23" t="str">
        <f>C8</f>
        <v>Engelliler İçin Özel Eğitim Materyalleri Oluşturulması</v>
      </c>
      <c r="AN8" s="49" t="str">
        <f>IF(NOT(ISBLANK(J8)),J8," ")</f>
        <v> </v>
      </c>
      <c r="AO8" s="49" t="str">
        <f t="shared" si="1"/>
        <v> </v>
      </c>
      <c r="AP8" s="48">
        <f t="shared" si="1"/>
        <v>0</v>
      </c>
      <c r="AQ8" s="52" t="str">
        <f t="shared" si="1"/>
        <v> </v>
      </c>
      <c r="AR8" s="52" t="str">
        <f t="shared" si="1"/>
        <v> </v>
      </c>
      <c r="AS8" s="52" t="str">
        <f t="shared" si="1"/>
        <v> </v>
      </c>
      <c r="AT8" s="52" t="str">
        <f t="shared" si="1"/>
        <v> </v>
      </c>
      <c r="AU8" s="52" t="str">
        <f t="shared" si="1"/>
        <v> </v>
      </c>
      <c r="AV8" s="52" t="str">
        <f t="shared" si="1"/>
        <v> </v>
      </c>
    </row>
    <row r="9" spans="1:48" ht="22.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AA9" s="125"/>
      <c r="AB9" s="125"/>
      <c r="AC9" s="125"/>
      <c r="AD9" s="125"/>
      <c r="AE9" s="125"/>
      <c r="AF9" s="125"/>
      <c r="AG9" s="125"/>
      <c r="AH9" s="125"/>
      <c r="AI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</row>
    <row r="10" spans="1:18" ht="13.5" customHeight="1">
      <c r="A10" s="105" t="s">
        <v>52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</sheetData>
  <sheetProtection password="CC0B" sheet="1" formatCells="0" formatRows="0"/>
  <mergeCells count="26">
    <mergeCell ref="AQ4:AS4"/>
    <mergeCell ref="AT4:AV4"/>
    <mergeCell ref="AA3:AA5"/>
    <mergeCell ref="AB3:AB5"/>
    <mergeCell ref="AC3:AC5"/>
    <mergeCell ref="AD3:AF4"/>
    <mergeCell ref="AG3:AI4"/>
    <mergeCell ref="AK3:AK5"/>
    <mergeCell ref="A9:R9"/>
    <mergeCell ref="AA9:AI9"/>
    <mergeCell ref="AK9:AV9"/>
    <mergeCell ref="A10:R10"/>
    <mergeCell ref="AL3:AL5"/>
    <mergeCell ref="AM3:AM5"/>
    <mergeCell ref="AN3:AP4"/>
    <mergeCell ref="AQ3:AV3"/>
    <mergeCell ref="M4:O4"/>
    <mergeCell ref="P4:R4"/>
    <mergeCell ref="A1:R1"/>
    <mergeCell ref="A3:A5"/>
    <mergeCell ref="B3:B5"/>
    <mergeCell ref="C3:C5"/>
    <mergeCell ref="D3:F4"/>
    <mergeCell ref="G3:I4"/>
    <mergeCell ref="J3:L4"/>
    <mergeCell ref="M3:R3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showGridLines="0" zoomScalePageLayoutView="0" workbookViewId="0" topLeftCell="A1">
      <selection activeCell="A1" sqref="A1:F1"/>
    </sheetView>
  </sheetViews>
  <sheetFormatPr defaultColWidth="9.140625" defaultRowHeight="22.5" customHeight="1"/>
  <cols>
    <col min="1" max="1" width="4.7109375" style="11" customWidth="1"/>
    <col min="2" max="2" width="8.7109375" style="9" customWidth="1"/>
    <col min="3" max="3" width="44.421875" style="9" customWidth="1"/>
    <col min="4" max="6" width="9.7109375" style="12" customWidth="1"/>
    <col min="7" max="16384" width="9.140625" style="6" customWidth="1"/>
  </cols>
  <sheetData>
    <row r="1" spans="1:6" ht="15">
      <c r="A1" s="97" t="s">
        <v>30</v>
      </c>
      <c r="B1" s="97"/>
      <c r="C1" s="97"/>
      <c r="D1" s="97"/>
      <c r="E1" s="97"/>
      <c r="F1" s="97"/>
    </row>
    <row r="2" ht="15"/>
    <row r="3" spans="1:6" s="30" customFormat="1" ht="18" customHeight="1">
      <c r="A3" s="116" t="s">
        <v>0</v>
      </c>
      <c r="B3" s="117"/>
      <c r="C3" s="89" t="s">
        <v>1</v>
      </c>
      <c r="D3" s="89"/>
      <c r="E3" s="89"/>
      <c r="F3" s="89"/>
    </row>
    <row r="4" spans="1:6" s="30" customFormat="1" ht="18" customHeight="1">
      <c r="A4" s="116" t="s">
        <v>2</v>
      </c>
      <c r="B4" s="117"/>
      <c r="C4" s="115" t="s">
        <v>63</v>
      </c>
      <c r="D4" s="115"/>
      <c r="E4" s="115"/>
      <c r="F4" s="115"/>
    </row>
    <row r="5" spans="1:6" s="30" customFormat="1" ht="18" customHeight="1">
      <c r="A5" s="116" t="s">
        <v>3</v>
      </c>
      <c r="B5" s="117"/>
      <c r="C5" s="115" t="s">
        <v>83</v>
      </c>
      <c r="D5" s="115"/>
      <c r="E5" s="115"/>
      <c r="F5" s="115"/>
    </row>
    <row r="6" spans="1:6" s="30" customFormat="1" ht="18" customHeight="1">
      <c r="A6" s="116" t="s">
        <v>4</v>
      </c>
      <c r="B6" s="117"/>
      <c r="C6" s="115" t="s">
        <v>84</v>
      </c>
      <c r="D6" s="115"/>
      <c r="E6" s="115"/>
      <c r="F6" s="115"/>
    </row>
    <row r="7" spans="1:6" s="30" customFormat="1" ht="18" customHeight="1">
      <c r="A7" s="116" t="s">
        <v>60</v>
      </c>
      <c r="B7" s="117"/>
      <c r="C7" s="118" t="s">
        <v>137</v>
      </c>
      <c r="D7" s="119"/>
      <c r="E7" s="119"/>
      <c r="F7" s="120"/>
    </row>
    <row r="8" spans="1:6" s="30" customFormat="1" ht="33.75">
      <c r="A8" s="116" t="s">
        <v>5</v>
      </c>
      <c r="B8" s="116"/>
      <c r="C8" s="116"/>
      <c r="D8" s="64" t="s">
        <v>3</v>
      </c>
      <c r="E8" s="64" t="s">
        <v>159</v>
      </c>
      <c r="F8" s="64" t="s">
        <v>41</v>
      </c>
    </row>
    <row r="9" spans="1:6" s="30" customFormat="1" ht="18" customHeight="1">
      <c r="A9" s="66">
        <v>1</v>
      </c>
      <c r="B9" s="109" t="s">
        <v>14</v>
      </c>
      <c r="C9" s="109"/>
      <c r="D9" s="27"/>
      <c r="E9" s="28" t="str">
        <f>IF(ISBLANK(F23)," ",F23)</f>
        <v> </v>
      </c>
      <c r="F9" s="29" t="str">
        <f>IF(AND(NOT(ISBLANK(D9)),ISNUMBER(E9)),E9/D9," ")</f>
        <v> </v>
      </c>
    </row>
    <row r="10" spans="1:6" s="30" customFormat="1" ht="18" customHeight="1">
      <c r="A10" s="129" t="s">
        <v>78</v>
      </c>
      <c r="B10" s="129"/>
      <c r="C10" s="129"/>
      <c r="D10" s="129"/>
      <c r="E10" s="129"/>
      <c r="F10" s="129"/>
    </row>
    <row r="11" spans="1:7" s="30" customFormat="1" ht="21" customHeight="1">
      <c r="A11" s="84" t="s">
        <v>40</v>
      </c>
      <c r="B11" s="85"/>
      <c r="C11" s="111"/>
      <c r="D11" s="112"/>
      <c r="E11" s="112"/>
      <c r="F11" s="113"/>
      <c r="G11" s="31" t="str">
        <f>IF(AND(ISNUMBER(F9),NOT(D9=E9),ISBLANK(C11)),"Sapma Nedeni alanı boş bırakılamaz!"," ")</f>
        <v> </v>
      </c>
    </row>
    <row r="12" spans="1:6" s="30" customFormat="1" ht="18" customHeight="1">
      <c r="A12" s="66">
        <v>2</v>
      </c>
      <c r="B12" s="130" t="s">
        <v>165</v>
      </c>
      <c r="C12" s="130"/>
      <c r="D12" s="27"/>
      <c r="E12" s="28" t="str">
        <f>IF(ISBLANK(F24)," ",F24)</f>
        <v> </v>
      </c>
      <c r="F12" s="29" t="str">
        <f>IF(AND(NOT(ISBLANK(D12)),ISNUMBER(E12)),E12/D12," ")</f>
        <v> </v>
      </c>
    </row>
    <row r="13" spans="1:6" s="30" customFormat="1" ht="21" customHeight="1">
      <c r="A13" s="129" t="s">
        <v>79</v>
      </c>
      <c r="B13" s="129"/>
      <c r="C13" s="129"/>
      <c r="D13" s="129"/>
      <c r="E13" s="129"/>
      <c r="F13" s="129"/>
    </row>
    <row r="14" spans="1:7" s="30" customFormat="1" ht="24" customHeight="1">
      <c r="A14" s="84" t="s">
        <v>40</v>
      </c>
      <c r="B14" s="85"/>
      <c r="C14" s="111"/>
      <c r="D14" s="112"/>
      <c r="E14" s="112"/>
      <c r="F14" s="113"/>
      <c r="G14" s="31" t="str">
        <f>IF(AND(ISNUMBER(F12),NOT(D12=E12),ISBLANK(C14)),"Sapma Nedeni alanı boş bırakılamaz!"," ")</f>
        <v> </v>
      </c>
    </row>
    <row r="15" spans="1:6" s="30" customFormat="1" ht="18" customHeight="1">
      <c r="A15" s="66">
        <v>3</v>
      </c>
      <c r="B15" s="130" t="s">
        <v>166</v>
      </c>
      <c r="C15" s="130"/>
      <c r="D15" s="27"/>
      <c r="E15" s="28" t="str">
        <f>IF(ISBLANK(F25)," ",F25)</f>
        <v> </v>
      </c>
      <c r="F15" s="29" t="str">
        <f>IF(AND(NOT(ISBLANK(D15)),ISNUMBER(E15)),E15/D15," ")</f>
        <v> </v>
      </c>
    </row>
    <row r="16" spans="1:6" s="30" customFormat="1" ht="36" customHeight="1">
      <c r="A16" s="129" t="s">
        <v>80</v>
      </c>
      <c r="B16" s="129"/>
      <c r="C16" s="129"/>
      <c r="D16" s="129"/>
      <c r="E16" s="129"/>
      <c r="F16" s="129"/>
    </row>
    <row r="17" spans="1:7" s="30" customFormat="1" ht="21" customHeight="1">
      <c r="A17" s="84" t="s">
        <v>40</v>
      </c>
      <c r="B17" s="85"/>
      <c r="C17" s="111"/>
      <c r="D17" s="112"/>
      <c r="E17" s="112"/>
      <c r="F17" s="113"/>
      <c r="G17" s="31" t="str">
        <f>IF(AND(ISNUMBER(F15),NOT(D15=E15),ISBLANK(C17)),"Sapma Nedeni alanı boş bırakılamaz!"," ")</f>
        <v> </v>
      </c>
    </row>
    <row r="18" spans="1:6" s="30" customFormat="1" ht="18" customHeight="1">
      <c r="A18" s="66">
        <v>4</v>
      </c>
      <c r="B18" s="130" t="s">
        <v>167</v>
      </c>
      <c r="C18" s="130"/>
      <c r="D18" s="35"/>
      <c r="E18" s="36" t="str">
        <f>IF(AND(NOT(ISBLANK(F26)),NOT(ISBLANK(F27))),((F26/F27)*100)," ")</f>
        <v> </v>
      </c>
      <c r="F18" s="29" t="str">
        <f>IF(AND(NOT(ISBLANK(D18)),ISNUMBER(E18)),E18/D18," ")</f>
        <v> </v>
      </c>
    </row>
    <row r="19" spans="1:6" s="30" customFormat="1" ht="37.5" customHeight="1">
      <c r="A19" s="129" t="s">
        <v>168</v>
      </c>
      <c r="B19" s="129"/>
      <c r="C19" s="129"/>
      <c r="D19" s="129"/>
      <c r="E19" s="129"/>
      <c r="F19" s="131"/>
    </row>
    <row r="20" spans="1:7" s="30" customFormat="1" ht="21" customHeight="1">
      <c r="A20" s="84" t="s">
        <v>40</v>
      </c>
      <c r="B20" s="85"/>
      <c r="C20" s="111"/>
      <c r="D20" s="112"/>
      <c r="E20" s="112"/>
      <c r="F20" s="113"/>
      <c r="G20" s="31" t="str">
        <f>IF(AND(ISNUMBER(F18),NOT(D18=E18),ISBLANK(C20)),"Sapma Nedeni alanı boş bırakılamaz!"," ")</f>
        <v> </v>
      </c>
    </row>
    <row r="21" s="32" customFormat="1" ht="16.5" customHeight="1"/>
    <row r="22" spans="1:6" s="32" customFormat="1" ht="16.5" customHeight="1">
      <c r="A22" s="66" t="s">
        <v>34</v>
      </c>
      <c r="B22" s="89" t="s">
        <v>35</v>
      </c>
      <c r="C22" s="89"/>
      <c r="D22" s="89"/>
      <c r="E22" s="66" t="s">
        <v>72</v>
      </c>
      <c r="F22" s="66" t="s">
        <v>160</v>
      </c>
    </row>
    <row r="23" spans="1:6" s="32" customFormat="1" ht="46.5" customHeight="1">
      <c r="A23" s="33">
        <v>1</v>
      </c>
      <c r="B23" s="74" t="s">
        <v>110</v>
      </c>
      <c r="C23" s="74"/>
      <c r="D23" s="74"/>
      <c r="E23" s="34"/>
      <c r="F23" s="34"/>
    </row>
    <row r="24" spans="1:6" s="32" customFormat="1" ht="46.5" customHeight="1">
      <c r="A24" s="33">
        <v>2</v>
      </c>
      <c r="B24" s="74" t="s">
        <v>169</v>
      </c>
      <c r="C24" s="74"/>
      <c r="D24" s="74"/>
      <c r="E24" s="34"/>
      <c r="F24" s="34"/>
    </row>
    <row r="25" spans="1:6" s="32" customFormat="1" ht="46.5" customHeight="1">
      <c r="A25" s="33">
        <v>3</v>
      </c>
      <c r="B25" s="74" t="s">
        <v>136</v>
      </c>
      <c r="C25" s="74"/>
      <c r="D25" s="74"/>
      <c r="E25" s="34"/>
      <c r="F25" s="34"/>
    </row>
    <row r="26" spans="1:6" s="32" customFormat="1" ht="33.75" customHeight="1">
      <c r="A26" s="33">
        <v>4</v>
      </c>
      <c r="B26" s="74" t="s">
        <v>170</v>
      </c>
      <c r="C26" s="74"/>
      <c r="D26" s="74"/>
      <c r="E26" s="34"/>
      <c r="F26" s="34"/>
    </row>
    <row r="27" spans="1:6" s="32" customFormat="1" ht="21.75" customHeight="1">
      <c r="A27" s="33">
        <v>5</v>
      </c>
      <c r="B27" s="74" t="s">
        <v>111</v>
      </c>
      <c r="C27" s="74"/>
      <c r="D27" s="74"/>
      <c r="E27" s="34"/>
      <c r="F27" s="34"/>
    </row>
    <row r="28" spans="1:6" s="32" customFormat="1" ht="17.25" customHeight="1">
      <c r="A28" s="108"/>
      <c r="B28" s="108"/>
      <c r="C28" s="108"/>
      <c r="D28" s="108"/>
      <c r="E28" s="108"/>
      <c r="F28" s="108"/>
    </row>
    <row r="29" spans="1:6" s="30" customFormat="1" ht="22.5" customHeight="1">
      <c r="A29" s="40"/>
      <c r="B29" s="41"/>
      <c r="C29" s="41"/>
      <c r="D29" s="42"/>
      <c r="E29" s="42"/>
      <c r="F29" s="42"/>
    </row>
  </sheetData>
  <sheetProtection password="CC0B" sheet="1" formatCells="0" formatRows="0"/>
  <mergeCells count="35">
    <mergeCell ref="A7:B7"/>
    <mergeCell ref="A19:F19"/>
    <mergeCell ref="A14:B14"/>
    <mergeCell ref="A1:F1"/>
    <mergeCell ref="B22:D22"/>
    <mergeCell ref="B23:D23"/>
    <mergeCell ref="A3:B3"/>
    <mergeCell ref="C3:F3"/>
    <mergeCell ref="A4:B4"/>
    <mergeCell ref="C4:F4"/>
    <mergeCell ref="A5:B5"/>
    <mergeCell ref="C5:F5"/>
    <mergeCell ref="B12:C12"/>
    <mergeCell ref="C7:F7"/>
    <mergeCell ref="A6:B6"/>
    <mergeCell ref="A28:F28"/>
    <mergeCell ref="B27:D27"/>
    <mergeCell ref="B26:D26"/>
    <mergeCell ref="C6:F6"/>
    <mergeCell ref="A8:C8"/>
    <mergeCell ref="B9:C9"/>
    <mergeCell ref="A10:F10"/>
    <mergeCell ref="A20:B20"/>
    <mergeCell ref="C20:F20"/>
    <mergeCell ref="A17:B17"/>
    <mergeCell ref="B24:D24"/>
    <mergeCell ref="B25:D25"/>
    <mergeCell ref="C14:F14"/>
    <mergeCell ref="C17:F17"/>
    <mergeCell ref="A11:B11"/>
    <mergeCell ref="C11:F11"/>
    <mergeCell ref="A13:F13"/>
    <mergeCell ref="B15:C15"/>
    <mergeCell ref="A16:F16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1"/>
  <sheetViews>
    <sheetView showGridLines="0" zoomScalePageLayoutView="0" workbookViewId="0" topLeftCell="A1">
      <selection activeCell="A1" sqref="A1:R1"/>
    </sheetView>
  </sheetViews>
  <sheetFormatPr defaultColWidth="9.140625" defaultRowHeight="15"/>
  <cols>
    <col min="1" max="1" width="5.00390625" style="13" customWidth="1"/>
    <col min="2" max="2" width="5.140625" style="13" bestFit="1" customWidth="1"/>
    <col min="3" max="3" width="26.421875" style="13" customWidth="1"/>
    <col min="4" max="18" width="6.28125" style="13" customWidth="1"/>
    <col min="19" max="26" width="23.28125" style="13" customWidth="1"/>
    <col min="27" max="28" width="4.140625" style="13" customWidth="1"/>
    <col min="29" max="29" width="26.8515625" style="13" customWidth="1"/>
    <col min="30" max="35" width="8.57421875" style="13" customWidth="1"/>
    <col min="36" max="36" width="9.140625" style="13" customWidth="1"/>
    <col min="37" max="38" width="4.140625" style="13" customWidth="1"/>
    <col min="39" max="39" width="26.421875" style="13" customWidth="1"/>
    <col min="40" max="42" width="8.140625" style="13" customWidth="1"/>
    <col min="43" max="48" width="4.57421875" style="13" customWidth="1"/>
    <col min="49" max="49" width="9.140625" style="13" customWidth="1"/>
    <col min="50" max="16384" width="9.140625" style="13" customWidth="1"/>
  </cols>
  <sheetData>
    <row r="1" spans="1:18" ht="15">
      <c r="A1" s="100" t="s">
        <v>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48" s="18" customFormat="1" ht="22.5" customHeight="1">
      <c r="A3" s="121" t="s">
        <v>43</v>
      </c>
      <c r="B3" s="121" t="s">
        <v>44</v>
      </c>
      <c r="C3" s="122"/>
      <c r="D3" s="123" t="s">
        <v>45</v>
      </c>
      <c r="E3" s="123"/>
      <c r="F3" s="123"/>
      <c r="G3" s="123" t="s">
        <v>46</v>
      </c>
      <c r="H3" s="123"/>
      <c r="I3" s="123"/>
      <c r="J3" s="102" t="s">
        <v>47</v>
      </c>
      <c r="K3" s="102"/>
      <c r="L3" s="102"/>
      <c r="M3" s="123" t="s">
        <v>48</v>
      </c>
      <c r="N3" s="123"/>
      <c r="O3" s="123"/>
      <c r="P3" s="123"/>
      <c r="Q3" s="123"/>
      <c r="R3" s="123"/>
      <c r="AA3" s="126" t="str">
        <f>A3</f>
        <v>Performans
Hedefi</v>
      </c>
      <c r="AB3" s="126" t="str">
        <f>B3</f>
        <v>Faaliyet</v>
      </c>
      <c r="AC3" s="127"/>
      <c r="AD3" s="128" t="s">
        <v>45</v>
      </c>
      <c r="AE3" s="128"/>
      <c r="AF3" s="128"/>
      <c r="AG3" s="128" t="s">
        <v>46</v>
      </c>
      <c r="AH3" s="128"/>
      <c r="AI3" s="128"/>
      <c r="AK3" s="126" t="str">
        <f>A3</f>
        <v>Performans
Hedefi</v>
      </c>
      <c r="AL3" s="126" t="str">
        <f>B3</f>
        <v>Faaliyet</v>
      </c>
      <c r="AM3" s="127"/>
      <c r="AN3" s="107" t="str">
        <f>J3</f>
        <v>Harcama
(Gerçekleşme)</v>
      </c>
      <c r="AO3" s="107"/>
      <c r="AP3" s="107"/>
      <c r="AQ3" s="128" t="str">
        <f>M3</f>
        <v>Gerçekleşme Yüzdesi </v>
      </c>
      <c r="AR3" s="128"/>
      <c r="AS3" s="128"/>
      <c r="AT3" s="128"/>
      <c r="AU3" s="128"/>
      <c r="AV3" s="128"/>
    </row>
    <row r="4" spans="1:48" s="18" customFormat="1" ht="22.5" customHeight="1">
      <c r="A4" s="121"/>
      <c r="B4" s="121"/>
      <c r="C4" s="122"/>
      <c r="D4" s="123"/>
      <c r="E4" s="123"/>
      <c r="F4" s="123"/>
      <c r="G4" s="123"/>
      <c r="H4" s="123"/>
      <c r="I4" s="123"/>
      <c r="J4" s="102"/>
      <c r="K4" s="102"/>
      <c r="L4" s="102"/>
      <c r="M4" s="123" t="s">
        <v>49</v>
      </c>
      <c r="N4" s="123"/>
      <c r="O4" s="123"/>
      <c r="P4" s="123" t="s">
        <v>50</v>
      </c>
      <c r="Q4" s="123"/>
      <c r="R4" s="123"/>
      <c r="AA4" s="126"/>
      <c r="AB4" s="126"/>
      <c r="AC4" s="127"/>
      <c r="AD4" s="128"/>
      <c r="AE4" s="128"/>
      <c r="AF4" s="128"/>
      <c r="AG4" s="128"/>
      <c r="AH4" s="128"/>
      <c r="AI4" s="128"/>
      <c r="AK4" s="126"/>
      <c r="AL4" s="126"/>
      <c r="AM4" s="127"/>
      <c r="AN4" s="107"/>
      <c r="AO4" s="107"/>
      <c r="AP4" s="107"/>
      <c r="AQ4" s="128" t="str">
        <f>M4</f>
        <v>(Başlangıç Ödeneğine Göre)</v>
      </c>
      <c r="AR4" s="128"/>
      <c r="AS4" s="128"/>
      <c r="AT4" s="128" t="str">
        <f>P4</f>
        <v>(Toplam Ödeneğe Göre)</v>
      </c>
      <c r="AU4" s="128"/>
      <c r="AV4" s="128"/>
    </row>
    <row r="5" spans="1:48" s="18" customFormat="1" ht="24">
      <c r="A5" s="121"/>
      <c r="B5" s="121"/>
      <c r="C5" s="122"/>
      <c r="D5" s="67" t="s">
        <v>51</v>
      </c>
      <c r="E5" s="67" t="s">
        <v>9</v>
      </c>
      <c r="F5" s="65" t="s">
        <v>10</v>
      </c>
      <c r="G5" s="67" t="s">
        <v>51</v>
      </c>
      <c r="H5" s="67" t="s">
        <v>9</v>
      </c>
      <c r="I5" s="65" t="s">
        <v>10</v>
      </c>
      <c r="J5" s="67" t="s">
        <v>51</v>
      </c>
      <c r="K5" s="67" t="s">
        <v>9</v>
      </c>
      <c r="L5" s="65" t="s">
        <v>10</v>
      </c>
      <c r="M5" s="67" t="s">
        <v>51</v>
      </c>
      <c r="N5" s="67" t="s">
        <v>9</v>
      </c>
      <c r="O5" s="65" t="s">
        <v>10</v>
      </c>
      <c r="P5" s="67" t="s">
        <v>51</v>
      </c>
      <c r="Q5" s="67" t="s">
        <v>9</v>
      </c>
      <c r="R5" s="65" t="s">
        <v>10</v>
      </c>
      <c r="AA5" s="126"/>
      <c r="AB5" s="126"/>
      <c r="AC5" s="127"/>
      <c r="AD5" s="68" t="s">
        <v>51</v>
      </c>
      <c r="AE5" s="68" t="s">
        <v>9</v>
      </c>
      <c r="AF5" s="69" t="s">
        <v>10</v>
      </c>
      <c r="AG5" s="68" t="s">
        <v>51</v>
      </c>
      <c r="AH5" s="68" t="s">
        <v>9</v>
      </c>
      <c r="AI5" s="69" t="s">
        <v>10</v>
      </c>
      <c r="AK5" s="126"/>
      <c r="AL5" s="126"/>
      <c r="AM5" s="127"/>
      <c r="AN5" s="68" t="str">
        <f>J5</f>
        <v>Bütçe İçi</v>
      </c>
      <c r="AO5" s="68" t="str">
        <f>K5</f>
        <v>Bütçe Dışı</v>
      </c>
      <c r="AP5" s="69" t="str">
        <f>L5</f>
        <v>Toplam</v>
      </c>
      <c r="AQ5" s="68" t="str">
        <f>M5</f>
        <v>Bütçe İçi</v>
      </c>
      <c r="AR5" s="68" t="str">
        <f>N5</f>
        <v>Bütçe Dışı</v>
      </c>
      <c r="AS5" s="69" t="str">
        <f>O5</f>
        <v>Toplam</v>
      </c>
      <c r="AT5" s="68" t="str">
        <f>P5</f>
        <v>Bütçe İçi</v>
      </c>
      <c r="AU5" s="68" t="str">
        <f>Q5</f>
        <v>Bütçe Dışı</v>
      </c>
      <c r="AV5" s="69" t="str">
        <f>R5</f>
        <v>Toplam</v>
      </c>
    </row>
    <row r="6" spans="1:48" s="53" customFormat="1" ht="33.75">
      <c r="A6" s="44">
        <v>3</v>
      </c>
      <c r="B6" s="45"/>
      <c r="C6" s="22" t="s">
        <v>90</v>
      </c>
      <c r="D6" s="48">
        <f>SUM(D7:D9)</f>
        <v>0</v>
      </c>
      <c r="E6" s="48">
        <f>SUM(E7:E9)</f>
        <v>0</v>
      </c>
      <c r="F6" s="48">
        <f>SUM(D6:E6)</f>
        <v>0</v>
      </c>
      <c r="G6" s="48">
        <f>SUM(G7:G9)</f>
        <v>0</v>
      </c>
      <c r="H6" s="48">
        <f>SUM(H7:H9)</f>
        <v>0</v>
      </c>
      <c r="I6" s="48">
        <f>SUM(G6:H6)</f>
        <v>0</v>
      </c>
      <c r="J6" s="48">
        <f>SUM(J7:J9)</f>
        <v>0</v>
      </c>
      <c r="K6" s="48">
        <f>SUM(K7:K9)</f>
        <v>0</v>
      </c>
      <c r="L6" s="48">
        <f>SUM(J6:K6)</f>
        <v>0</v>
      </c>
      <c r="M6" s="51" t="str">
        <f>IF(J6&gt;0,(J6/D6)," ")</f>
        <v> </v>
      </c>
      <c r="N6" s="51" t="str">
        <f>IF(K6&gt;0,(K6/E6)," ")</f>
        <v> </v>
      </c>
      <c r="O6" s="51" t="str">
        <f>IF((L6&gt;0),(L6/F6)," ")</f>
        <v> </v>
      </c>
      <c r="P6" s="51" t="str">
        <f>IF(J6&gt;0,(J6/G6)," ")</f>
        <v> </v>
      </c>
      <c r="Q6" s="51" t="str">
        <f>IF(K6&gt;0,(K6/H6)," ")</f>
        <v> </v>
      </c>
      <c r="R6" s="51" t="str">
        <f>IF((L6&gt;0),(L6/I6)," ")</f>
        <v> </v>
      </c>
      <c r="AA6" s="44">
        <f>A6</f>
        <v>3</v>
      </c>
      <c r="AB6" s="45"/>
      <c r="AC6" s="22" t="str">
        <f>C6</f>
        <v>İnceleme, Uygulama, Bilgi Artırma Faaliyetleri ve Müsabakalara Katılım Desteğinin Artırılması</v>
      </c>
      <c r="AD6" s="48">
        <f aca="true" t="shared" si="0" ref="AD6:AI9">IF(NOT(ISBLANK(D6)),D6," ")</f>
        <v>0</v>
      </c>
      <c r="AE6" s="48">
        <f t="shared" si="0"/>
        <v>0</v>
      </c>
      <c r="AF6" s="48">
        <f t="shared" si="0"/>
        <v>0</v>
      </c>
      <c r="AG6" s="48">
        <f t="shared" si="0"/>
        <v>0</v>
      </c>
      <c r="AH6" s="48">
        <f t="shared" si="0"/>
        <v>0</v>
      </c>
      <c r="AI6" s="48">
        <f t="shared" si="0"/>
        <v>0</v>
      </c>
      <c r="AK6" s="44">
        <f>A6</f>
        <v>3</v>
      </c>
      <c r="AL6" s="45"/>
      <c r="AM6" s="22" t="str">
        <f>C6</f>
        <v>İnceleme, Uygulama, Bilgi Artırma Faaliyetleri ve Müsabakalara Katılım Desteğinin Artırılması</v>
      </c>
      <c r="AN6" s="48">
        <f>IF(NOT(ISBLANK(J6)),J6," ")</f>
        <v>0</v>
      </c>
      <c r="AO6" s="48">
        <f aca="true" t="shared" si="1" ref="AO6:AV9">IF(NOT(ISBLANK(K6)),K6," ")</f>
        <v>0</v>
      </c>
      <c r="AP6" s="48">
        <f t="shared" si="1"/>
        <v>0</v>
      </c>
      <c r="AQ6" s="51" t="str">
        <f t="shared" si="1"/>
        <v> </v>
      </c>
      <c r="AR6" s="51" t="str">
        <f t="shared" si="1"/>
        <v> </v>
      </c>
      <c r="AS6" s="51" t="str">
        <f t="shared" si="1"/>
        <v> </v>
      </c>
      <c r="AT6" s="51" t="str">
        <f t="shared" si="1"/>
        <v> </v>
      </c>
      <c r="AU6" s="51" t="str">
        <f t="shared" si="1"/>
        <v> </v>
      </c>
      <c r="AV6" s="51" t="str">
        <f t="shared" si="1"/>
        <v> </v>
      </c>
    </row>
    <row r="7" spans="1:48" s="53" customFormat="1" ht="21" customHeight="1">
      <c r="A7" s="45"/>
      <c r="B7" s="46">
        <v>10</v>
      </c>
      <c r="C7" s="23" t="s">
        <v>15</v>
      </c>
      <c r="D7" s="2"/>
      <c r="E7" s="2"/>
      <c r="F7" s="48">
        <f>SUM(D7:E7)</f>
        <v>0</v>
      </c>
      <c r="G7" s="2"/>
      <c r="H7" s="2"/>
      <c r="I7" s="48">
        <f>SUM(G7:H7)</f>
        <v>0</v>
      </c>
      <c r="J7" s="2"/>
      <c r="K7" s="2"/>
      <c r="L7" s="48">
        <f>SUM(J7:K7)</f>
        <v>0</v>
      </c>
      <c r="M7" s="52" t="str">
        <f aca="true" t="shared" si="2" ref="M7:N9">IF(NOT(ISBLANK(J7)),(J7/D7)," ")</f>
        <v> </v>
      </c>
      <c r="N7" s="52" t="str">
        <f t="shared" si="2"/>
        <v> </v>
      </c>
      <c r="O7" s="52" t="str">
        <f>IF((L7&gt;0),(L7/F7)," ")</f>
        <v> </v>
      </c>
      <c r="P7" s="52" t="str">
        <f aca="true" t="shared" si="3" ref="P7:Q9">IF(NOT(ISBLANK(J7)),(J7/G7)," ")</f>
        <v> </v>
      </c>
      <c r="Q7" s="52" t="str">
        <f t="shared" si="3"/>
        <v> </v>
      </c>
      <c r="R7" s="52" t="str">
        <f>IF((L7&gt;0),(L7/I7)," ")</f>
        <v> </v>
      </c>
      <c r="AA7" s="45"/>
      <c r="AB7" s="46">
        <f>B7</f>
        <v>10</v>
      </c>
      <c r="AC7" s="23" t="str">
        <f>C7</f>
        <v>Arkeolojik Kazılar</v>
      </c>
      <c r="AD7" s="49" t="str">
        <f t="shared" si="0"/>
        <v> </v>
      </c>
      <c r="AE7" s="49" t="str">
        <f t="shared" si="0"/>
        <v> </v>
      </c>
      <c r="AF7" s="48">
        <f t="shared" si="0"/>
        <v>0</v>
      </c>
      <c r="AG7" s="49" t="str">
        <f t="shared" si="0"/>
        <v> </v>
      </c>
      <c r="AH7" s="49" t="str">
        <f t="shared" si="0"/>
        <v> </v>
      </c>
      <c r="AI7" s="48">
        <f t="shared" si="0"/>
        <v>0</v>
      </c>
      <c r="AK7" s="45"/>
      <c r="AL7" s="46">
        <f>B7</f>
        <v>10</v>
      </c>
      <c r="AM7" s="23" t="str">
        <f>C7</f>
        <v>Arkeolojik Kazılar</v>
      </c>
      <c r="AN7" s="49" t="str">
        <f>IF(NOT(ISBLANK(J7)),J7," ")</f>
        <v> </v>
      </c>
      <c r="AO7" s="49" t="str">
        <f t="shared" si="1"/>
        <v> </v>
      </c>
      <c r="AP7" s="48">
        <f t="shared" si="1"/>
        <v>0</v>
      </c>
      <c r="AQ7" s="52" t="str">
        <f t="shared" si="1"/>
        <v> </v>
      </c>
      <c r="AR7" s="52" t="str">
        <f t="shared" si="1"/>
        <v> </v>
      </c>
      <c r="AS7" s="52" t="str">
        <f t="shared" si="1"/>
        <v> </v>
      </c>
      <c r="AT7" s="52" t="str">
        <f t="shared" si="1"/>
        <v> </v>
      </c>
      <c r="AU7" s="52" t="str">
        <f t="shared" si="1"/>
        <v> </v>
      </c>
      <c r="AV7" s="52" t="str">
        <f t="shared" si="1"/>
        <v> </v>
      </c>
    </row>
    <row r="8" spans="1:48" s="53" customFormat="1" ht="22.5">
      <c r="A8" s="45"/>
      <c r="B8" s="46">
        <v>11</v>
      </c>
      <c r="C8" s="23" t="s">
        <v>81</v>
      </c>
      <c r="D8" s="2"/>
      <c r="E8" s="2"/>
      <c r="F8" s="48">
        <f>SUM(D8:E8)</f>
        <v>0</v>
      </c>
      <c r="G8" s="2"/>
      <c r="H8" s="2"/>
      <c r="I8" s="48">
        <f>SUM(G8:H8)</f>
        <v>0</v>
      </c>
      <c r="J8" s="2"/>
      <c r="K8" s="2"/>
      <c r="L8" s="48">
        <f>SUM(J8:K8)</f>
        <v>0</v>
      </c>
      <c r="M8" s="52" t="str">
        <f t="shared" si="2"/>
        <v> </v>
      </c>
      <c r="N8" s="52" t="str">
        <f t="shared" si="2"/>
        <v> </v>
      </c>
      <c r="O8" s="52" t="str">
        <f>IF((L8&gt;0),(L8/F8)," ")</f>
        <v> </v>
      </c>
      <c r="P8" s="52" t="str">
        <f t="shared" si="3"/>
        <v> </v>
      </c>
      <c r="Q8" s="52" t="str">
        <f t="shared" si="3"/>
        <v> </v>
      </c>
      <c r="R8" s="52" t="str">
        <f>IF((L8&gt;0),(L8/I8)," ")</f>
        <v> </v>
      </c>
      <c r="AA8" s="45"/>
      <c r="AB8" s="46">
        <f>B8</f>
        <v>11</v>
      </c>
      <c r="AC8" s="23" t="str">
        <f>C8</f>
        <v>İnceleme, Uygulama ve Bilgi Artırma Faaliyetleri</v>
      </c>
      <c r="AD8" s="49" t="str">
        <f>IF(NOT(ISBLANK(D8)),D8," ")</f>
        <v> </v>
      </c>
      <c r="AE8" s="49" t="str">
        <f>IF(NOT(ISBLANK(E8)),E8," ")</f>
        <v> </v>
      </c>
      <c r="AF8" s="48">
        <f t="shared" si="0"/>
        <v>0</v>
      </c>
      <c r="AG8" s="49" t="str">
        <f>IF(NOT(ISBLANK(G8)),G8," ")</f>
        <v> </v>
      </c>
      <c r="AH8" s="49" t="str">
        <f>IF(NOT(ISBLANK(H8)),H8," ")</f>
        <v> </v>
      </c>
      <c r="AI8" s="48">
        <f>IF(NOT(ISBLANK(I8)),I8," ")</f>
        <v>0</v>
      </c>
      <c r="AK8" s="45"/>
      <c r="AL8" s="46">
        <f>B8</f>
        <v>11</v>
      </c>
      <c r="AM8" s="23" t="str">
        <f>C8</f>
        <v>İnceleme, Uygulama ve Bilgi Artırma Faaliyetleri</v>
      </c>
      <c r="AN8" s="49" t="str">
        <f>IF(NOT(ISBLANK(J8)),J8," ")</f>
        <v> </v>
      </c>
      <c r="AO8" s="49" t="str">
        <f aca="true" t="shared" si="4" ref="AO8:AV8">IF(NOT(ISBLANK(K8)),K8," ")</f>
        <v> </v>
      </c>
      <c r="AP8" s="48">
        <f t="shared" si="4"/>
        <v>0</v>
      </c>
      <c r="AQ8" s="52" t="str">
        <f t="shared" si="4"/>
        <v> </v>
      </c>
      <c r="AR8" s="52" t="str">
        <f t="shared" si="4"/>
        <v> </v>
      </c>
      <c r="AS8" s="52" t="str">
        <f t="shared" si="4"/>
        <v> </v>
      </c>
      <c r="AT8" s="52" t="str">
        <f t="shared" si="4"/>
        <v> </v>
      </c>
      <c r="AU8" s="52" t="str">
        <f t="shared" si="4"/>
        <v> </v>
      </c>
      <c r="AV8" s="52" t="str">
        <f t="shared" si="4"/>
        <v> </v>
      </c>
    </row>
    <row r="9" spans="1:48" s="53" customFormat="1" ht="21" customHeight="1">
      <c r="A9" s="47"/>
      <c r="B9" s="46">
        <v>12</v>
      </c>
      <c r="C9" s="23" t="s">
        <v>82</v>
      </c>
      <c r="D9" s="2"/>
      <c r="E9" s="2"/>
      <c r="F9" s="48">
        <f>SUM(D9:E9)</f>
        <v>0</v>
      </c>
      <c r="G9" s="2"/>
      <c r="H9" s="2"/>
      <c r="I9" s="48">
        <f>SUM(G9:H9)</f>
        <v>0</v>
      </c>
      <c r="J9" s="2"/>
      <c r="K9" s="2"/>
      <c r="L9" s="48">
        <f>SUM(J9:K9)</f>
        <v>0</v>
      </c>
      <c r="M9" s="52" t="str">
        <f t="shared" si="2"/>
        <v> </v>
      </c>
      <c r="N9" s="52" t="str">
        <f t="shared" si="2"/>
        <v> </v>
      </c>
      <c r="O9" s="52" t="str">
        <f>IF((L9&gt;0),(L9/F9)," ")</f>
        <v> </v>
      </c>
      <c r="P9" s="52" t="str">
        <f t="shared" si="3"/>
        <v> </v>
      </c>
      <c r="Q9" s="52" t="str">
        <f t="shared" si="3"/>
        <v> </v>
      </c>
      <c r="R9" s="52" t="str">
        <f>IF((L9&gt;0),(L9/I9)," ")</f>
        <v> </v>
      </c>
      <c r="AA9" s="47"/>
      <c r="AB9" s="46">
        <f>B9</f>
        <v>12</v>
      </c>
      <c r="AC9" s="23" t="str">
        <f>C9</f>
        <v>Müsabakalar</v>
      </c>
      <c r="AD9" s="49" t="str">
        <f t="shared" si="0"/>
        <v> </v>
      </c>
      <c r="AE9" s="49" t="str">
        <f t="shared" si="0"/>
        <v> </v>
      </c>
      <c r="AF9" s="48">
        <f t="shared" si="0"/>
        <v>0</v>
      </c>
      <c r="AG9" s="49" t="str">
        <f t="shared" si="0"/>
        <v> </v>
      </c>
      <c r="AH9" s="49" t="str">
        <f t="shared" si="0"/>
        <v> </v>
      </c>
      <c r="AI9" s="48">
        <f t="shared" si="0"/>
        <v>0</v>
      </c>
      <c r="AK9" s="47"/>
      <c r="AL9" s="46">
        <f>B9</f>
        <v>12</v>
      </c>
      <c r="AM9" s="23" t="str">
        <f>C9</f>
        <v>Müsabakalar</v>
      </c>
      <c r="AN9" s="49" t="str">
        <f>IF(NOT(ISBLANK(J9)),J9," ")</f>
        <v> </v>
      </c>
      <c r="AO9" s="49" t="str">
        <f t="shared" si="1"/>
        <v> </v>
      </c>
      <c r="AP9" s="48">
        <f t="shared" si="1"/>
        <v>0</v>
      </c>
      <c r="AQ9" s="52" t="str">
        <f t="shared" si="1"/>
        <v> </v>
      </c>
      <c r="AR9" s="52" t="str">
        <f t="shared" si="1"/>
        <v> </v>
      </c>
      <c r="AS9" s="52" t="str">
        <f t="shared" si="1"/>
        <v> </v>
      </c>
      <c r="AT9" s="52" t="str">
        <f t="shared" si="1"/>
        <v> </v>
      </c>
      <c r="AU9" s="52" t="str">
        <f t="shared" si="1"/>
        <v> </v>
      </c>
      <c r="AV9" s="52" t="str">
        <f t="shared" si="1"/>
        <v> </v>
      </c>
    </row>
    <row r="10" spans="1:48" ht="22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AA10" s="124"/>
      <c r="AB10" s="124"/>
      <c r="AC10" s="124"/>
      <c r="AD10" s="124"/>
      <c r="AE10" s="124"/>
      <c r="AF10" s="124"/>
      <c r="AG10" s="124"/>
      <c r="AH10" s="124"/>
      <c r="AI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1:18" ht="12">
      <c r="A11" s="105" t="s">
        <v>52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</sheetData>
  <sheetProtection password="CC0B" sheet="1" formatCells="0" formatRows="0"/>
  <mergeCells count="26">
    <mergeCell ref="AQ4:AS4"/>
    <mergeCell ref="AT4:AV4"/>
    <mergeCell ref="AA3:AA5"/>
    <mergeCell ref="AB3:AB5"/>
    <mergeCell ref="AC3:AC5"/>
    <mergeCell ref="AD3:AF4"/>
    <mergeCell ref="AG3:AI4"/>
    <mergeCell ref="AK3:AK5"/>
    <mergeCell ref="A10:R10"/>
    <mergeCell ref="AA10:AI10"/>
    <mergeCell ref="AK10:AV10"/>
    <mergeCell ref="A11:R11"/>
    <mergeCell ref="AL3:AL5"/>
    <mergeCell ref="AM3:AM5"/>
    <mergeCell ref="AN3:AP4"/>
    <mergeCell ref="AQ3:AV3"/>
    <mergeCell ref="M4:O4"/>
    <mergeCell ref="P4:R4"/>
    <mergeCell ref="A1:R1"/>
    <mergeCell ref="A3:A5"/>
    <mergeCell ref="B3:B5"/>
    <mergeCell ref="C3:C5"/>
    <mergeCell ref="D3:F4"/>
    <mergeCell ref="G3:I4"/>
    <mergeCell ref="J3:L4"/>
    <mergeCell ref="M3:R3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G24"/>
  <sheetViews>
    <sheetView showGridLines="0" zoomScalePageLayoutView="0" workbookViewId="0" topLeftCell="A1">
      <selection activeCell="A1" sqref="A1:F1"/>
    </sheetView>
  </sheetViews>
  <sheetFormatPr defaultColWidth="9.140625" defaultRowHeight="15"/>
  <cols>
    <col min="1" max="1" width="4.7109375" style="11" customWidth="1"/>
    <col min="2" max="2" width="8.7109375" style="9" customWidth="1"/>
    <col min="3" max="3" width="44.421875" style="9" customWidth="1"/>
    <col min="4" max="6" width="9.7109375" style="12" customWidth="1"/>
    <col min="7" max="16384" width="9.140625" style="6" customWidth="1"/>
  </cols>
  <sheetData>
    <row r="1" spans="1:6" ht="15">
      <c r="A1" s="97" t="s">
        <v>33</v>
      </c>
      <c r="B1" s="97"/>
      <c r="C1" s="97"/>
      <c r="D1" s="97"/>
      <c r="E1" s="97"/>
      <c r="F1" s="97"/>
    </row>
    <row r="3" spans="1:6" s="30" customFormat="1" ht="22.5" customHeight="1">
      <c r="A3" s="116" t="s">
        <v>0</v>
      </c>
      <c r="B3" s="117"/>
      <c r="C3" s="89" t="s">
        <v>1</v>
      </c>
      <c r="D3" s="89"/>
      <c r="E3" s="89"/>
      <c r="F3" s="89"/>
    </row>
    <row r="4" spans="1:6" s="30" customFormat="1" ht="22.5" customHeight="1">
      <c r="A4" s="116" t="s">
        <v>2</v>
      </c>
      <c r="B4" s="117"/>
      <c r="C4" s="115" t="s">
        <v>85</v>
      </c>
      <c r="D4" s="115"/>
      <c r="E4" s="115"/>
      <c r="F4" s="115"/>
    </row>
    <row r="5" spans="1:6" s="30" customFormat="1" ht="22.5" customHeight="1">
      <c r="A5" s="116" t="s">
        <v>3</v>
      </c>
      <c r="B5" s="117"/>
      <c r="C5" s="114" t="s">
        <v>86</v>
      </c>
      <c r="D5" s="114"/>
      <c r="E5" s="114"/>
      <c r="F5" s="114"/>
    </row>
    <row r="6" spans="1:6" s="30" customFormat="1" ht="22.5" customHeight="1">
      <c r="A6" s="116" t="s">
        <v>4</v>
      </c>
      <c r="B6" s="117"/>
      <c r="C6" s="115" t="s">
        <v>87</v>
      </c>
      <c r="D6" s="115"/>
      <c r="E6" s="115"/>
      <c r="F6" s="115"/>
    </row>
    <row r="7" spans="1:6" s="30" customFormat="1" ht="22.5" customHeight="1">
      <c r="A7" s="116" t="s">
        <v>60</v>
      </c>
      <c r="B7" s="117"/>
      <c r="C7" s="144" t="s">
        <v>193</v>
      </c>
      <c r="D7" s="145"/>
      <c r="E7" s="145"/>
      <c r="F7" s="146"/>
    </row>
    <row r="8" spans="1:6" s="30" customFormat="1" ht="33.75">
      <c r="A8" s="116" t="s">
        <v>5</v>
      </c>
      <c r="B8" s="116"/>
      <c r="C8" s="116"/>
      <c r="D8" s="64" t="s">
        <v>3</v>
      </c>
      <c r="E8" s="64" t="s">
        <v>159</v>
      </c>
      <c r="F8" s="64" t="s">
        <v>41</v>
      </c>
    </row>
    <row r="9" spans="1:6" s="30" customFormat="1" ht="22.5" customHeight="1">
      <c r="A9" s="66">
        <v>1</v>
      </c>
      <c r="B9" s="147" t="s">
        <v>88</v>
      </c>
      <c r="C9" s="147"/>
      <c r="D9" s="20"/>
      <c r="E9" s="19" t="str">
        <f>IF(0&lt;(SUM(F20:F20)),(SUM(F20:F20))," ")</f>
        <v> </v>
      </c>
      <c r="F9" s="29" t="str">
        <f>IF(AND(NOT(ISBLANK(D9)),ISNUMBER(E9)),E9/D9," ")</f>
        <v> </v>
      </c>
    </row>
    <row r="10" spans="1:6" s="30" customFormat="1" ht="22.5" customHeight="1">
      <c r="A10" s="148" t="s">
        <v>98</v>
      </c>
      <c r="B10" s="148"/>
      <c r="C10" s="148"/>
      <c r="D10" s="148"/>
      <c r="E10" s="148"/>
      <c r="F10" s="148"/>
    </row>
    <row r="11" spans="1:7" s="30" customFormat="1" ht="22.5" customHeight="1">
      <c r="A11" s="84" t="s">
        <v>40</v>
      </c>
      <c r="B11" s="85"/>
      <c r="C11" s="111"/>
      <c r="D11" s="112"/>
      <c r="E11" s="112"/>
      <c r="F11" s="113"/>
      <c r="G11" s="31" t="str">
        <f>IF(AND(ISNUMBER(F9),NOT(D9=E9),ISBLANK(C11)),"Sapma Nedeni alanı boş bırakılamaz!"," ")</f>
        <v> </v>
      </c>
    </row>
    <row r="12" spans="1:6" s="30" customFormat="1" ht="22.5" customHeight="1">
      <c r="A12" s="66">
        <v>2</v>
      </c>
      <c r="B12" s="139" t="s">
        <v>89</v>
      </c>
      <c r="C12" s="140"/>
      <c r="D12" s="4"/>
      <c r="E12" s="7" t="str">
        <f>IF(AND(NOT(ISBLANK(F22)),NOT(ISBLANK(F21))),((F22/F21)*100)," ")</f>
        <v> </v>
      </c>
      <c r="F12" s="29" t="str">
        <f>IF(AND(NOT(ISBLANK(D12)),ISNUMBER(E12)),E12/D12," ")</f>
        <v> </v>
      </c>
    </row>
    <row r="13" spans="1:6" s="30" customFormat="1" ht="22.5" customHeight="1">
      <c r="A13" s="141" t="s">
        <v>97</v>
      </c>
      <c r="B13" s="142"/>
      <c r="C13" s="142"/>
      <c r="D13" s="142"/>
      <c r="E13" s="142"/>
      <c r="F13" s="143"/>
    </row>
    <row r="14" spans="1:7" s="30" customFormat="1" ht="22.5" customHeight="1">
      <c r="A14" s="84" t="s">
        <v>40</v>
      </c>
      <c r="B14" s="85"/>
      <c r="C14" s="111"/>
      <c r="D14" s="112"/>
      <c r="E14" s="112"/>
      <c r="F14" s="113"/>
      <c r="G14" s="31" t="str">
        <f>IF(AND(ISNUMBER(F12),NOT(D12=E12),ISBLANK(C14)),"Sapma Nedeni alanı boş bırakılamaz!"," ")</f>
        <v> </v>
      </c>
    </row>
    <row r="15" spans="1:6" s="30" customFormat="1" ht="22.5" customHeight="1">
      <c r="A15" s="66">
        <v>3</v>
      </c>
      <c r="B15" s="138" t="s">
        <v>171</v>
      </c>
      <c r="C15" s="138"/>
      <c r="D15" s="20"/>
      <c r="E15" s="19" t="str">
        <f>IF(0&lt;(SUM(F23)),(SUM(F23))," ")</f>
        <v> </v>
      </c>
      <c r="F15" s="29" t="str">
        <f>IF(AND(NOT(ISBLANK(D15)),ISNUMBER(E15)),E15/D15," ")</f>
        <v> </v>
      </c>
    </row>
    <row r="16" spans="1:6" s="30" customFormat="1" ht="22.5" customHeight="1">
      <c r="A16" s="110" t="s">
        <v>172</v>
      </c>
      <c r="B16" s="110"/>
      <c r="C16" s="110"/>
      <c r="D16" s="110"/>
      <c r="E16" s="110"/>
      <c r="F16" s="110"/>
    </row>
    <row r="17" spans="1:7" s="30" customFormat="1" ht="22.5" customHeight="1">
      <c r="A17" s="84" t="s">
        <v>40</v>
      </c>
      <c r="B17" s="85"/>
      <c r="C17" s="111"/>
      <c r="D17" s="112"/>
      <c r="E17" s="112"/>
      <c r="F17" s="113"/>
      <c r="G17" s="31" t="str">
        <f>IF(AND(ISNUMBER(F15),NOT(D15=E15),ISBLANK(C17)),"Sapma Nedeni alanı boş bırakılamaz!"," ")</f>
        <v> </v>
      </c>
    </row>
    <row r="18" s="37" customFormat="1" ht="22.5" customHeight="1"/>
    <row r="19" spans="1:6" s="37" customFormat="1" ht="16.5" customHeight="1">
      <c r="A19" s="66" t="s">
        <v>34</v>
      </c>
      <c r="B19" s="135" t="s">
        <v>35</v>
      </c>
      <c r="C19" s="136"/>
      <c r="D19" s="137"/>
      <c r="E19" s="66" t="s">
        <v>72</v>
      </c>
      <c r="F19" s="66" t="s">
        <v>160</v>
      </c>
    </row>
    <row r="20" spans="1:6" s="37" customFormat="1" ht="34.5" customHeight="1">
      <c r="A20" s="33">
        <v>1</v>
      </c>
      <c r="B20" s="76" t="s">
        <v>194</v>
      </c>
      <c r="C20" s="76"/>
      <c r="D20" s="76"/>
      <c r="E20" s="38"/>
      <c r="F20" s="38"/>
    </row>
    <row r="21" spans="1:6" s="37" customFormat="1" ht="34.5" customHeight="1">
      <c r="A21" s="33">
        <v>2</v>
      </c>
      <c r="B21" s="76" t="s">
        <v>195</v>
      </c>
      <c r="C21" s="76"/>
      <c r="D21" s="76"/>
      <c r="E21" s="38"/>
      <c r="F21" s="38"/>
    </row>
    <row r="22" spans="1:6" s="37" customFormat="1" ht="34.5" customHeight="1">
      <c r="A22" s="33">
        <v>3</v>
      </c>
      <c r="B22" s="76" t="s">
        <v>196</v>
      </c>
      <c r="C22" s="76"/>
      <c r="D22" s="76"/>
      <c r="E22" s="38"/>
      <c r="F22" s="38"/>
    </row>
    <row r="23" spans="1:6" s="37" customFormat="1" ht="16.5" customHeight="1">
      <c r="A23" s="33">
        <v>4</v>
      </c>
      <c r="B23" s="76" t="s">
        <v>171</v>
      </c>
      <c r="C23" s="76"/>
      <c r="D23" s="76"/>
      <c r="E23" s="38"/>
      <c r="F23" s="38"/>
    </row>
    <row r="24" spans="1:6" s="37" customFormat="1" ht="16.5" customHeight="1">
      <c r="A24" s="132"/>
      <c r="B24" s="133"/>
      <c r="C24" s="133"/>
      <c r="D24" s="133"/>
      <c r="E24" s="133"/>
      <c r="F24" s="134"/>
    </row>
  </sheetData>
  <sheetProtection password="CC0B" sheet="1" formatCells="0" formatRows="0"/>
  <mergeCells count="30">
    <mergeCell ref="A3:B3"/>
    <mergeCell ref="C3:F3"/>
    <mergeCell ref="A1:F1"/>
    <mergeCell ref="A8:C8"/>
    <mergeCell ref="B9:C9"/>
    <mergeCell ref="A10:F10"/>
    <mergeCell ref="C5:F5"/>
    <mergeCell ref="C4:F4"/>
    <mergeCell ref="A5:B5"/>
    <mergeCell ref="A4:B4"/>
    <mergeCell ref="B12:C12"/>
    <mergeCell ref="B21:D21"/>
    <mergeCell ref="B22:D22"/>
    <mergeCell ref="A14:B14"/>
    <mergeCell ref="A13:F13"/>
    <mergeCell ref="A6:B6"/>
    <mergeCell ref="C6:F6"/>
    <mergeCell ref="C7:F7"/>
    <mergeCell ref="A11:B11"/>
    <mergeCell ref="C11:F11"/>
    <mergeCell ref="A7:B7"/>
    <mergeCell ref="A24:F24"/>
    <mergeCell ref="B23:D23"/>
    <mergeCell ref="C14:F14"/>
    <mergeCell ref="A17:B17"/>
    <mergeCell ref="C17:F17"/>
    <mergeCell ref="B20:D20"/>
    <mergeCell ref="B19:D19"/>
    <mergeCell ref="B15:C15"/>
    <mergeCell ref="A16:F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V22"/>
  <sheetViews>
    <sheetView showGridLines="0" zoomScalePageLayoutView="0" workbookViewId="0" topLeftCell="A1">
      <selection activeCell="A1" sqref="A1:R1"/>
    </sheetView>
  </sheetViews>
  <sheetFormatPr defaultColWidth="9.140625" defaultRowHeight="15"/>
  <cols>
    <col min="1" max="1" width="5.00390625" style="13" customWidth="1"/>
    <col min="2" max="2" width="5.140625" style="13" bestFit="1" customWidth="1"/>
    <col min="3" max="3" width="26.421875" style="13" customWidth="1"/>
    <col min="4" max="18" width="6.28125" style="13" customWidth="1"/>
    <col min="19" max="26" width="23.28125" style="13" customWidth="1"/>
    <col min="27" max="28" width="4.140625" style="13" customWidth="1"/>
    <col min="29" max="29" width="26.8515625" style="13" customWidth="1"/>
    <col min="30" max="35" width="8.57421875" style="13" customWidth="1"/>
    <col min="36" max="36" width="9.140625" style="13" customWidth="1"/>
    <col min="37" max="38" width="4.140625" style="13" customWidth="1"/>
    <col min="39" max="39" width="26.421875" style="13" customWidth="1"/>
    <col min="40" max="42" width="8.140625" style="13" customWidth="1"/>
    <col min="43" max="48" width="4.57421875" style="13" customWidth="1"/>
    <col min="49" max="49" width="9.140625" style="13" customWidth="1"/>
    <col min="50" max="16384" width="9.140625" style="13" customWidth="1"/>
  </cols>
  <sheetData>
    <row r="1" spans="1:18" ht="15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48" ht="22.5" customHeight="1">
      <c r="A3" s="121" t="s">
        <v>43</v>
      </c>
      <c r="B3" s="121" t="s">
        <v>44</v>
      </c>
      <c r="C3" s="122"/>
      <c r="D3" s="123" t="s">
        <v>45</v>
      </c>
      <c r="E3" s="123"/>
      <c r="F3" s="123"/>
      <c r="G3" s="123" t="s">
        <v>46</v>
      </c>
      <c r="H3" s="123"/>
      <c r="I3" s="123"/>
      <c r="J3" s="102" t="s">
        <v>47</v>
      </c>
      <c r="K3" s="102"/>
      <c r="L3" s="102"/>
      <c r="M3" s="123" t="s">
        <v>48</v>
      </c>
      <c r="N3" s="123"/>
      <c r="O3" s="123"/>
      <c r="P3" s="123"/>
      <c r="Q3" s="123"/>
      <c r="R3" s="123"/>
      <c r="AA3" s="126" t="str">
        <f>A3</f>
        <v>Performans
Hedefi</v>
      </c>
      <c r="AB3" s="126" t="str">
        <f>B3</f>
        <v>Faaliyet</v>
      </c>
      <c r="AC3" s="127"/>
      <c r="AD3" s="128" t="s">
        <v>45</v>
      </c>
      <c r="AE3" s="128"/>
      <c r="AF3" s="128"/>
      <c r="AG3" s="128" t="s">
        <v>46</v>
      </c>
      <c r="AH3" s="128"/>
      <c r="AI3" s="128"/>
      <c r="AJ3" s="18"/>
      <c r="AK3" s="126" t="str">
        <f>A3</f>
        <v>Performans
Hedefi</v>
      </c>
      <c r="AL3" s="126" t="str">
        <f>B3</f>
        <v>Faaliyet</v>
      </c>
      <c r="AM3" s="127"/>
      <c r="AN3" s="107" t="str">
        <f>J3</f>
        <v>Harcama
(Gerçekleşme)</v>
      </c>
      <c r="AO3" s="107"/>
      <c r="AP3" s="107"/>
      <c r="AQ3" s="128" t="str">
        <f>M3</f>
        <v>Gerçekleşme Yüzdesi </v>
      </c>
      <c r="AR3" s="128"/>
      <c r="AS3" s="128"/>
      <c r="AT3" s="128"/>
      <c r="AU3" s="128"/>
      <c r="AV3" s="128"/>
    </row>
    <row r="4" spans="1:48" ht="22.5" customHeight="1">
      <c r="A4" s="121"/>
      <c r="B4" s="121"/>
      <c r="C4" s="122"/>
      <c r="D4" s="123"/>
      <c r="E4" s="123"/>
      <c r="F4" s="123"/>
      <c r="G4" s="123"/>
      <c r="H4" s="123"/>
      <c r="I4" s="123"/>
      <c r="J4" s="102"/>
      <c r="K4" s="102"/>
      <c r="L4" s="102"/>
      <c r="M4" s="123" t="s">
        <v>49</v>
      </c>
      <c r="N4" s="123"/>
      <c r="O4" s="123"/>
      <c r="P4" s="123" t="s">
        <v>50</v>
      </c>
      <c r="Q4" s="123"/>
      <c r="R4" s="123"/>
      <c r="AA4" s="126"/>
      <c r="AB4" s="126"/>
      <c r="AC4" s="127"/>
      <c r="AD4" s="128"/>
      <c r="AE4" s="128"/>
      <c r="AF4" s="128"/>
      <c r="AG4" s="128"/>
      <c r="AH4" s="128"/>
      <c r="AI4" s="128"/>
      <c r="AJ4" s="18"/>
      <c r="AK4" s="126"/>
      <c r="AL4" s="126"/>
      <c r="AM4" s="127"/>
      <c r="AN4" s="107"/>
      <c r="AO4" s="107"/>
      <c r="AP4" s="107"/>
      <c r="AQ4" s="128" t="str">
        <f>M4</f>
        <v>(Başlangıç Ödeneğine Göre)</v>
      </c>
      <c r="AR4" s="128"/>
      <c r="AS4" s="128"/>
      <c r="AT4" s="128" t="str">
        <f>P4</f>
        <v>(Toplam Ödeneğe Göre)</v>
      </c>
      <c r="AU4" s="128"/>
      <c r="AV4" s="128"/>
    </row>
    <row r="5" spans="1:48" ht="24">
      <c r="A5" s="121"/>
      <c r="B5" s="121"/>
      <c r="C5" s="122"/>
      <c r="D5" s="67" t="s">
        <v>51</v>
      </c>
      <c r="E5" s="67" t="s">
        <v>9</v>
      </c>
      <c r="F5" s="65" t="s">
        <v>10</v>
      </c>
      <c r="G5" s="67" t="s">
        <v>51</v>
      </c>
      <c r="H5" s="67" t="s">
        <v>9</v>
      </c>
      <c r="I5" s="65" t="s">
        <v>10</v>
      </c>
      <c r="J5" s="67" t="s">
        <v>51</v>
      </c>
      <c r="K5" s="67" t="s">
        <v>9</v>
      </c>
      <c r="L5" s="65" t="s">
        <v>10</v>
      </c>
      <c r="M5" s="67" t="s">
        <v>51</v>
      </c>
      <c r="N5" s="67" t="s">
        <v>9</v>
      </c>
      <c r="O5" s="65" t="s">
        <v>10</v>
      </c>
      <c r="P5" s="67" t="s">
        <v>51</v>
      </c>
      <c r="Q5" s="67" t="s">
        <v>9</v>
      </c>
      <c r="R5" s="65" t="s">
        <v>10</v>
      </c>
      <c r="AA5" s="126"/>
      <c r="AB5" s="126"/>
      <c r="AC5" s="127"/>
      <c r="AD5" s="68" t="s">
        <v>51</v>
      </c>
      <c r="AE5" s="68" t="s">
        <v>9</v>
      </c>
      <c r="AF5" s="69" t="s">
        <v>10</v>
      </c>
      <c r="AG5" s="68" t="s">
        <v>51</v>
      </c>
      <c r="AH5" s="68" t="s">
        <v>9</v>
      </c>
      <c r="AI5" s="69" t="s">
        <v>10</v>
      </c>
      <c r="AJ5" s="18"/>
      <c r="AK5" s="126"/>
      <c r="AL5" s="126"/>
      <c r="AM5" s="127"/>
      <c r="AN5" s="68" t="str">
        <f>J5</f>
        <v>Bütçe İçi</v>
      </c>
      <c r="AO5" s="68" t="str">
        <f>K5</f>
        <v>Bütçe Dışı</v>
      </c>
      <c r="AP5" s="69" t="str">
        <f>L5</f>
        <v>Toplam</v>
      </c>
      <c r="AQ5" s="68" t="str">
        <f>M5</f>
        <v>Bütçe İçi</v>
      </c>
      <c r="AR5" s="68" t="str">
        <f>N5</f>
        <v>Bütçe Dışı</v>
      </c>
      <c r="AS5" s="69" t="str">
        <f>O5</f>
        <v>Toplam</v>
      </c>
      <c r="AT5" s="68" t="str">
        <f>P5</f>
        <v>Bütçe İçi</v>
      </c>
      <c r="AU5" s="68" t="str">
        <f>Q5</f>
        <v>Bütçe Dışı</v>
      </c>
      <c r="AV5" s="69" t="str">
        <f>R5</f>
        <v>Toplam</v>
      </c>
    </row>
    <row r="6" spans="1:48" s="53" customFormat="1" ht="22.5">
      <c r="A6" s="44">
        <v>4</v>
      </c>
      <c r="B6" s="45"/>
      <c r="C6" s="24" t="s">
        <v>91</v>
      </c>
      <c r="D6" s="50">
        <f>SUM(D7:D10)</f>
        <v>0</v>
      </c>
      <c r="E6" s="50">
        <f>SUM(E7:E10)</f>
        <v>0</v>
      </c>
      <c r="F6" s="50">
        <f>SUM(D6:E6)</f>
        <v>0</v>
      </c>
      <c r="G6" s="50">
        <f>SUM(G7:G10)</f>
        <v>0</v>
      </c>
      <c r="H6" s="50">
        <f>SUM(H7:H10)</f>
        <v>0</v>
      </c>
      <c r="I6" s="50">
        <f>SUM(G6:H6)</f>
        <v>0</v>
      </c>
      <c r="J6" s="50">
        <f>SUM(J7:J10)</f>
        <v>0</v>
      </c>
      <c r="K6" s="50">
        <f>SUM(K7:K10)</f>
        <v>0</v>
      </c>
      <c r="L6" s="50">
        <f>SUM(J6:K6)</f>
        <v>0</v>
      </c>
      <c r="M6" s="51" t="str">
        <f>IF(J6&gt;0,(J6/D6)," ")</f>
        <v> </v>
      </c>
      <c r="N6" s="51" t="str">
        <f>IF(K6&gt;0,(K6/E6)," ")</f>
        <v> </v>
      </c>
      <c r="O6" s="51" t="str">
        <f>IF((L6&gt;0),(L6/F6)," ")</f>
        <v> </v>
      </c>
      <c r="P6" s="51" t="str">
        <f>IF(J6&gt;0,(J6/G6)," ")</f>
        <v> </v>
      </c>
      <c r="Q6" s="51" t="str">
        <f>IF(K6&gt;0,(K6/H6)," ")</f>
        <v> </v>
      </c>
      <c r="R6" s="51" t="str">
        <f>IF((L6&gt;0),(L6/I6)," ")</f>
        <v> </v>
      </c>
      <c r="AA6" s="44">
        <f>A6</f>
        <v>4</v>
      </c>
      <c r="AB6" s="45"/>
      <c r="AC6" s="22" t="str">
        <f>C6</f>
        <v>Araştırmaların Sürdürülmesi ve Geliştirilmesi</v>
      </c>
      <c r="AD6" s="48">
        <f aca="true" t="shared" si="0" ref="AD6:AI10">IF(NOT(ISBLANK(D6)),D6," ")</f>
        <v>0</v>
      </c>
      <c r="AE6" s="48">
        <f t="shared" si="0"/>
        <v>0</v>
      </c>
      <c r="AF6" s="48">
        <f t="shared" si="0"/>
        <v>0</v>
      </c>
      <c r="AG6" s="48">
        <f t="shared" si="0"/>
        <v>0</v>
      </c>
      <c r="AH6" s="48">
        <f t="shared" si="0"/>
        <v>0</v>
      </c>
      <c r="AI6" s="48">
        <f t="shared" si="0"/>
        <v>0</v>
      </c>
      <c r="AK6" s="44">
        <f>A6</f>
        <v>4</v>
      </c>
      <c r="AL6" s="45"/>
      <c r="AM6" s="22" t="str">
        <f>C6</f>
        <v>Araştırmaların Sürdürülmesi ve Geliştirilmesi</v>
      </c>
      <c r="AN6" s="48">
        <f aca="true" t="shared" si="1" ref="AN6:AV10">IF(NOT(ISBLANK(J6)),J6," ")</f>
        <v>0</v>
      </c>
      <c r="AO6" s="48">
        <f t="shared" si="1"/>
        <v>0</v>
      </c>
      <c r="AP6" s="48">
        <f t="shared" si="1"/>
        <v>0</v>
      </c>
      <c r="AQ6" s="52" t="str">
        <f t="shared" si="1"/>
        <v> </v>
      </c>
      <c r="AR6" s="52" t="str">
        <f t="shared" si="1"/>
        <v> </v>
      </c>
      <c r="AS6" s="52" t="str">
        <f t="shared" si="1"/>
        <v> </v>
      </c>
      <c r="AT6" s="52" t="str">
        <f t="shared" si="1"/>
        <v> </v>
      </c>
      <c r="AU6" s="52" t="str">
        <f t="shared" si="1"/>
        <v> </v>
      </c>
      <c r="AV6" s="52" t="str">
        <f t="shared" si="1"/>
        <v> </v>
      </c>
    </row>
    <row r="7" spans="1:48" s="53" customFormat="1" ht="23.25" customHeight="1">
      <c r="A7" s="45"/>
      <c r="B7" s="46">
        <v>13</v>
      </c>
      <c r="C7" s="26" t="s">
        <v>92</v>
      </c>
      <c r="D7" s="15"/>
      <c r="E7" s="15"/>
      <c r="F7" s="50">
        <f>SUM(D7:E7)</f>
        <v>0</v>
      </c>
      <c r="G7" s="15"/>
      <c r="H7" s="15"/>
      <c r="I7" s="50">
        <f>SUM(G7:H7)</f>
        <v>0</v>
      </c>
      <c r="J7" s="15"/>
      <c r="K7" s="15"/>
      <c r="L7" s="50">
        <f>SUM(J7:K7)</f>
        <v>0</v>
      </c>
      <c r="M7" s="52" t="str">
        <f aca="true" t="shared" si="2" ref="M7:N10">IF(NOT(ISBLANK(J7)),(J7/D7)," ")</f>
        <v> </v>
      </c>
      <c r="N7" s="52" t="str">
        <f t="shared" si="2"/>
        <v> </v>
      </c>
      <c r="O7" s="52" t="str">
        <f>IF((L7&gt;0),(L7/F7)," ")</f>
        <v> </v>
      </c>
      <c r="P7" s="52" t="str">
        <f aca="true" t="shared" si="3" ref="P7:Q10">IF(NOT(ISBLANK(J7)),(J7/G7)," ")</f>
        <v> </v>
      </c>
      <c r="Q7" s="52" t="str">
        <f t="shared" si="3"/>
        <v> </v>
      </c>
      <c r="R7" s="52" t="str">
        <f>IF((L7&gt;0),(L7/I7)," ")</f>
        <v> </v>
      </c>
      <c r="AA7" s="45"/>
      <c r="AB7" s="46">
        <f aca="true" t="shared" si="4" ref="AB7:AC10">B7</f>
        <v>13</v>
      </c>
      <c r="AC7" s="23" t="str">
        <f t="shared" si="4"/>
        <v>Araştırma Hizmetinin Sürdürülmesi</v>
      </c>
      <c r="AD7" s="49" t="str">
        <f t="shared" si="0"/>
        <v> </v>
      </c>
      <c r="AE7" s="49" t="str">
        <f t="shared" si="0"/>
        <v> </v>
      </c>
      <c r="AF7" s="48">
        <f t="shared" si="0"/>
        <v>0</v>
      </c>
      <c r="AG7" s="49" t="str">
        <f t="shared" si="0"/>
        <v> </v>
      </c>
      <c r="AH7" s="49" t="str">
        <f t="shared" si="0"/>
        <v> </v>
      </c>
      <c r="AI7" s="48">
        <f t="shared" si="0"/>
        <v>0</v>
      </c>
      <c r="AK7" s="45"/>
      <c r="AL7" s="46">
        <f aca="true" t="shared" si="5" ref="AL7:AM10">B7</f>
        <v>13</v>
      </c>
      <c r="AM7" s="23" t="str">
        <f t="shared" si="5"/>
        <v>Araştırma Hizmetinin Sürdürülmesi</v>
      </c>
      <c r="AN7" s="49" t="str">
        <f t="shared" si="1"/>
        <v> </v>
      </c>
      <c r="AO7" s="49" t="str">
        <f t="shared" si="1"/>
        <v> </v>
      </c>
      <c r="AP7" s="48">
        <f t="shared" si="1"/>
        <v>0</v>
      </c>
      <c r="AQ7" s="52" t="str">
        <f t="shared" si="1"/>
        <v> </v>
      </c>
      <c r="AR7" s="52" t="str">
        <f t="shared" si="1"/>
        <v> </v>
      </c>
      <c r="AS7" s="52" t="str">
        <f t="shared" si="1"/>
        <v> </v>
      </c>
      <c r="AT7" s="52" t="str">
        <f t="shared" si="1"/>
        <v> </v>
      </c>
      <c r="AU7" s="52" t="str">
        <f t="shared" si="1"/>
        <v> </v>
      </c>
      <c r="AV7" s="52" t="str">
        <f t="shared" si="1"/>
        <v> </v>
      </c>
    </row>
    <row r="8" spans="1:48" s="53" customFormat="1" ht="23.25" customHeight="1">
      <c r="A8" s="47"/>
      <c r="B8" s="46">
        <v>14</v>
      </c>
      <c r="C8" s="26" t="s">
        <v>93</v>
      </c>
      <c r="D8" s="15"/>
      <c r="E8" s="15"/>
      <c r="F8" s="50">
        <f>SUM(D8:E8)</f>
        <v>0</v>
      </c>
      <c r="G8" s="15"/>
      <c r="H8" s="15"/>
      <c r="I8" s="50">
        <f>SUM(G8:H8)</f>
        <v>0</v>
      </c>
      <c r="J8" s="15"/>
      <c r="K8" s="15"/>
      <c r="L8" s="50">
        <f>SUM(J8:K8)</f>
        <v>0</v>
      </c>
      <c r="M8" s="52" t="str">
        <f t="shared" si="2"/>
        <v> </v>
      </c>
      <c r="N8" s="52" t="str">
        <f t="shared" si="2"/>
        <v> </v>
      </c>
      <c r="O8" s="52" t="str">
        <f>IF((L8&gt;0),(L8/F8)," ")</f>
        <v> </v>
      </c>
      <c r="P8" s="52" t="str">
        <f t="shared" si="3"/>
        <v> </v>
      </c>
      <c r="Q8" s="52" t="str">
        <f t="shared" si="3"/>
        <v> </v>
      </c>
      <c r="R8" s="52" t="str">
        <f>IF((L8&gt;0),(L8/I8)," ")</f>
        <v> </v>
      </c>
      <c r="AA8" s="47"/>
      <c r="AB8" s="46">
        <f t="shared" si="4"/>
        <v>14</v>
      </c>
      <c r="AC8" s="23" t="str">
        <f t="shared" si="4"/>
        <v>Araştırma Laboratuvar ve Kliniklerin Sayısının Artırılması ve Geliştirilmesi</v>
      </c>
      <c r="AD8" s="49" t="str">
        <f t="shared" si="0"/>
        <v> </v>
      </c>
      <c r="AE8" s="49" t="str">
        <f t="shared" si="0"/>
        <v> </v>
      </c>
      <c r="AF8" s="48">
        <f t="shared" si="0"/>
        <v>0</v>
      </c>
      <c r="AG8" s="49" t="str">
        <f t="shared" si="0"/>
        <v> </v>
      </c>
      <c r="AH8" s="49" t="str">
        <f t="shared" si="0"/>
        <v> </v>
      </c>
      <c r="AI8" s="48">
        <f t="shared" si="0"/>
        <v>0</v>
      </c>
      <c r="AK8" s="47"/>
      <c r="AL8" s="46">
        <f t="shared" si="5"/>
        <v>14</v>
      </c>
      <c r="AM8" s="23" t="str">
        <f t="shared" si="5"/>
        <v>Araştırma Laboratuvar ve Kliniklerin Sayısının Artırılması ve Geliştirilmesi</v>
      </c>
      <c r="AN8" s="49" t="str">
        <f t="shared" si="1"/>
        <v> </v>
      </c>
      <c r="AO8" s="49" t="str">
        <f t="shared" si="1"/>
        <v> </v>
      </c>
      <c r="AP8" s="48">
        <f t="shared" si="1"/>
        <v>0</v>
      </c>
      <c r="AQ8" s="52" t="str">
        <f t="shared" si="1"/>
        <v> </v>
      </c>
      <c r="AR8" s="52" t="str">
        <f t="shared" si="1"/>
        <v> </v>
      </c>
      <c r="AS8" s="52" t="str">
        <f t="shared" si="1"/>
        <v> </v>
      </c>
      <c r="AT8" s="52" t="str">
        <f t="shared" si="1"/>
        <v> </v>
      </c>
      <c r="AU8" s="52" t="str">
        <f t="shared" si="1"/>
        <v> </v>
      </c>
      <c r="AV8" s="52" t="str">
        <f t="shared" si="1"/>
        <v> </v>
      </c>
    </row>
    <row r="9" spans="1:48" s="53" customFormat="1" ht="23.25" customHeight="1">
      <c r="A9" s="45"/>
      <c r="B9" s="46">
        <v>15</v>
      </c>
      <c r="C9" s="26" t="s">
        <v>94</v>
      </c>
      <c r="D9" s="15"/>
      <c r="E9" s="15"/>
      <c r="F9" s="50">
        <f>SUM(D9:E9)</f>
        <v>0</v>
      </c>
      <c r="G9" s="15"/>
      <c r="H9" s="15"/>
      <c r="I9" s="50">
        <f>SUM(G9:H9)</f>
        <v>0</v>
      </c>
      <c r="J9" s="15"/>
      <c r="K9" s="15"/>
      <c r="L9" s="50">
        <f>SUM(J9:K9)</f>
        <v>0</v>
      </c>
      <c r="M9" s="52" t="str">
        <f t="shared" si="2"/>
        <v> </v>
      </c>
      <c r="N9" s="52" t="str">
        <f t="shared" si="2"/>
        <v> </v>
      </c>
      <c r="O9" s="52" t="str">
        <f>IF((L9&gt;0),(L9/F9)," ")</f>
        <v> </v>
      </c>
      <c r="P9" s="52" t="str">
        <f t="shared" si="3"/>
        <v> </v>
      </c>
      <c r="Q9" s="52" t="str">
        <f t="shared" si="3"/>
        <v> </v>
      </c>
      <c r="R9" s="52" t="str">
        <f>IF((L9&gt;0),(L9/I9)," ")</f>
        <v> </v>
      </c>
      <c r="AA9" s="44"/>
      <c r="AB9" s="46">
        <f t="shared" si="4"/>
        <v>15</v>
      </c>
      <c r="AC9" s="23" t="str">
        <f t="shared" si="4"/>
        <v>Araştırma Donanımlarının Artırılması ve Geliştirilmesi</v>
      </c>
      <c r="AD9" s="49" t="str">
        <f t="shared" si="0"/>
        <v> </v>
      </c>
      <c r="AE9" s="49" t="str">
        <f t="shared" si="0"/>
        <v> </v>
      </c>
      <c r="AF9" s="48">
        <f t="shared" si="0"/>
        <v>0</v>
      </c>
      <c r="AG9" s="49" t="str">
        <f t="shared" si="0"/>
        <v> </v>
      </c>
      <c r="AH9" s="49" t="str">
        <f t="shared" si="0"/>
        <v> </v>
      </c>
      <c r="AI9" s="48">
        <f t="shared" si="0"/>
        <v>0</v>
      </c>
      <c r="AK9" s="44"/>
      <c r="AL9" s="46">
        <f t="shared" si="5"/>
        <v>15</v>
      </c>
      <c r="AM9" s="23" t="str">
        <f t="shared" si="5"/>
        <v>Araştırma Donanımlarının Artırılması ve Geliştirilmesi</v>
      </c>
      <c r="AN9" s="49" t="str">
        <f t="shared" si="1"/>
        <v> </v>
      </c>
      <c r="AO9" s="49" t="str">
        <f t="shared" si="1"/>
        <v> </v>
      </c>
      <c r="AP9" s="48">
        <f t="shared" si="1"/>
        <v>0</v>
      </c>
      <c r="AQ9" s="52" t="str">
        <f t="shared" si="1"/>
        <v> </v>
      </c>
      <c r="AR9" s="52" t="str">
        <f t="shared" si="1"/>
        <v> </v>
      </c>
      <c r="AS9" s="52" t="str">
        <f t="shared" si="1"/>
        <v> </v>
      </c>
      <c r="AT9" s="52" t="str">
        <f t="shared" si="1"/>
        <v> </v>
      </c>
      <c r="AU9" s="52" t="str">
        <f t="shared" si="1"/>
        <v> </v>
      </c>
      <c r="AV9" s="52" t="str">
        <f t="shared" si="1"/>
        <v> </v>
      </c>
    </row>
    <row r="10" spans="1:48" s="53" customFormat="1" ht="23.25" customHeight="1">
      <c r="A10" s="47"/>
      <c r="B10" s="46">
        <v>16</v>
      </c>
      <c r="C10" s="26" t="s">
        <v>95</v>
      </c>
      <c r="D10" s="15"/>
      <c r="E10" s="15"/>
      <c r="F10" s="50">
        <f>SUM(D10:E10)</f>
        <v>0</v>
      </c>
      <c r="G10" s="15"/>
      <c r="H10" s="15"/>
      <c r="I10" s="50">
        <f>SUM(G10:H10)</f>
        <v>0</v>
      </c>
      <c r="J10" s="15"/>
      <c r="K10" s="15"/>
      <c r="L10" s="50">
        <f>SUM(J10:K10)</f>
        <v>0</v>
      </c>
      <c r="M10" s="52" t="str">
        <f t="shared" si="2"/>
        <v> </v>
      </c>
      <c r="N10" s="52" t="str">
        <f t="shared" si="2"/>
        <v> </v>
      </c>
      <c r="O10" s="52" t="str">
        <f>IF((L10&gt;0),(L10/F10)," ")</f>
        <v> </v>
      </c>
      <c r="P10" s="52" t="str">
        <f t="shared" si="3"/>
        <v> </v>
      </c>
      <c r="Q10" s="52" t="str">
        <f t="shared" si="3"/>
        <v> </v>
      </c>
      <c r="R10" s="52" t="str">
        <f>IF((L10&gt;0),(L10/I10)," ")</f>
        <v> </v>
      </c>
      <c r="AA10" s="47"/>
      <c r="AB10" s="46">
        <f t="shared" si="4"/>
        <v>16</v>
      </c>
      <c r="AC10" s="23" t="str">
        <f t="shared" si="4"/>
        <v>Araştırma Personelinin (Akademisyen, Uzman) Sayısının Artırılması</v>
      </c>
      <c r="AD10" s="49" t="str">
        <f t="shared" si="0"/>
        <v> </v>
      </c>
      <c r="AE10" s="49" t="str">
        <f t="shared" si="0"/>
        <v> </v>
      </c>
      <c r="AF10" s="48">
        <f t="shared" si="0"/>
        <v>0</v>
      </c>
      <c r="AG10" s="49" t="str">
        <f t="shared" si="0"/>
        <v> </v>
      </c>
      <c r="AH10" s="49" t="str">
        <f t="shared" si="0"/>
        <v> </v>
      </c>
      <c r="AI10" s="48">
        <f t="shared" si="0"/>
        <v>0</v>
      </c>
      <c r="AK10" s="47"/>
      <c r="AL10" s="46">
        <f t="shared" si="5"/>
        <v>16</v>
      </c>
      <c r="AM10" s="23" t="str">
        <f t="shared" si="5"/>
        <v>Araştırma Personelinin (Akademisyen, Uzman) Sayısının Artırılması</v>
      </c>
      <c r="AN10" s="49" t="str">
        <f t="shared" si="1"/>
        <v> </v>
      </c>
      <c r="AO10" s="49" t="str">
        <f t="shared" si="1"/>
        <v> </v>
      </c>
      <c r="AP10" s="48">
        <f t="shared" si="1"/>
        <v>0</v>
      </c>
      <c r="AQ10" s="52" t="str">
        <f t="shared" si="1"/>
        <v> </v>
      </c>
      <c r="AR10" s="52" t="str">
        <f t="shared" si="1"/>
        <v> </v>
      </c>
      <c r="AS10" s="52" t="str">
        <f t="shared" si="1"/>
        <v> </v>
      </c>
      <c r="AT10" s="52" t="str">
        <f t="shared" si="1"/>
        <v> </v>
      </c>
      <c r="AU10" s="52" t="str">
        <f t="shared" si="1"/>
        <v> </v>
      </c>
      <c r="AV10" s="52" t="str">
        <f t="shared" si="1"/>
        <v> </v>
      </c>
    </row>
    <row r="11" spans="1:48" ht="23.2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AA11" s="124"/>
      <c r="AB11" s="124"/>
      <c r="AC11" s="124"/>
      <c r="AD11" s="124"/>
      <c r="AE11" s="124"/>
      <c r="AF11" s="124"/>
      <c r="AG11" s="124"/>
      <c r="AH11" s="124"/>
      <c r="AI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1:18" ht="12">
      <c r="A12" s="105" t="s">
        <v>52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22" ht="12">
      <c r="B22" s="13" t="s">
        <v>112</v>
      </c>
    </row>
  </sheetData>
  <sheetProtection password="CC0B" sheet="1" formatCells="0" formatRows="0"/>
  <mergeCells count="26">
    <mergeCell ref="A1:R1"/>
    <mergeCell ref="A3:A5"/>
    <mergeCell ref="B3:B5"/>
    <mergeCell ref="C3:C5"/>
    <mergeCell ref="D3:F4"/>
    <mergeCell ref="G3:I4"/>
    <mergeCell ref="J3:L4"/>
    <mergeCell ref="M3:R3"/>
    <mergeCell ref="M4:O4"/>
    <mergeCell ref="P4:R4"/>
    <mergeCell ref="AA3:AA5"/>
    <mergeCell ref="AB3:AB5"/>
    <mergeCell ref="AC3:AC5"/>
    <mergeCell ref="AD3:AF4"/>
    <mergeCell ref="AG3:AI4"/>
    <mergeCell ref="AK3:AK5"/>
    <mergeCell ref="A11:R11"/>
    <mergeCell ref="AA11:AI11"/>
    <mergeCell ref="AK11:AV11"/>
    <mergeCell ref="A12:R12"/>
    <mergeCell ref="AL3:AL5"/>
    <mergeCell ref="AM3:AM5"/>
    <mergeCell ref="AN3:AP4"/>
    <mergeCell ref="AQ3:AV3"/>
    <mergeCell ref="AQ4:AS4"/>
    <mergeCell ref="AT4:AV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G19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1" max="1" width="4.7109375" style="11" customWidth="1"/>
    <col min="2" max="2" width="8.7109375" style="9" customWidth="1"/>
    <col min="3" max="3" width="44.421875" style="9" customWidth="1"/>
    <col min="4" max="6" width="9.7109375" style="12" customWidth="1"/>
    <col min="7" max="16384" width="9.140625" style="6" customWidth="1"/>
  </cols>
  <sheetData>
    <row r="1" spans="1:6" ht="15">
      <c r="A1" s="97" t="s">
        <v>32</v>
      </c>
      <c r="B1" s="97"/>
      <c r="C1" s="97"/>
      <c r="D1" s="97"/>
      <c r="E1" s="97"/>
      <c r="F1" s="97"/>
    </row>
    <row r="3" spans="1:6" s="30" customFormat="1" ht="22.5" customHeight="1">
      <c r="A3" s="116" t="s">
        <v>0</v>
      </c>
      <c r="B3" s="117"/>
      <c r="C3" s="89" t="s">
        <v>1</v>
      </c>
      <c r="D3" s="89"/>
      <c r="E3" s="89"/>
      <c r="F3" s="89"/>
    </row>
    <row r="4" spans="1:6" s="30" customFormat="1" ht="22.5" customHeight="1">
      <c r="A4" s="116" t="s">
        <v>2</v>
      </c>
      <c r="B4" s="117"/>
      <c r="C4" s="115" t="s">
        <v>85</v>
      </c>
      <c r="D4" s="115"/>
      <c r="E4" s="115"/>
      <c r="F4" s="115"/>
    </row>
    <row r="5" spans="1:6" s="30" customFormat="1" ht="24" customHeight="1">
      <c r="A5" s="116" t="s">
        <v>3</v>
      </c>
      <c r="B5" s="117"/>
      <c r="C5" s="114" t="s">
        <v>96</v>
      </c>
      <c r="D5" s="114"/>
      <c r="E5" s="114"/>
      <c r="F5" s="114"/>
    </row>
    <row r="6" spans="1:6" s="30" customFormat="1" ht="22.5" customHeight="1">
      <c r="A6" s="116" t="s">
        <v>4</v>
      </c>
      <c r="B6" s="117"/>
      <c r="C6" s="115" t="s">
        <v>99</v>
      </c>
      <c r="D6" s="115"/>
      <c r="E6" s="115"/>
      <c r="F6" s="115"/>
    </row>
    <row r="7" spans="1:6" s="30" customFormat="1" ht="22.5" customHeight="1">
      <c r="A7" s="116" t="s">
        <v>60</v>
      </c>
      <c r="B7" s="117"/>
      <c r="C7" s="118" t="s">
        <v>100</v>
      </c>
      <c r="D7" s="119"/>
      <c r="E7" s="119"/>
      <c r="F7" s="120"/>
    </row>
    <row r="8" spans="1:6" s="30" customFormat="1" ht="33.75">
      <c r="A8" s="116" t="s">
        <v>5</v>
      </c>
      <c r="B8" s="116"/>
      <c r="C8" s="116"/>
      <c r="D8" s="64" t="s">
        <v>3</v>
      </c>
      <c r="E8" s="64" t="s">
        <v>159</v>
      </c>
      <c r="F8" s="64" t="s">
        <v>41</v>
      </c>
    </row>
    <row r="9" spans="1:6" s="30" customFormat="1" ht="22.5" customHeight="1">
      <c r="A9" s="66">
        <v>1</v>
      </c>
      <c r="B9" s="147" t="s">
        <v>173</v>
      </c>
      <c r="C9" s="147"/>
      <c r="D9" s="27"/>
      <c r="E9" s="28">
        <f>IF(ISBLANK(F17)," ",F17)</f>
        <v>4</v>
      </c>
      <c r="F9" s="29" t="str">
        <f>IF(AND(NOT(ISBLANK(D9)),ISNUMBER(E9)),E9/D9," ")</f>
        <v> </v>
      </c>
    </row>
    <row r="10" spans="1:6" s="30" customFormat="1" ht="22.5" customHeight="1">
      <c r="A10" s="110" t="s">
        <v>174</v>
      </c>
      <c r="B10" s="110"/>
      <c r="C10" s="110"/>
      <c r="D10" s="110"/>
      <c r="E10" s="110"/>
      <c r="F10" s="110"/>
    </row>
    <row r="11" spans="1:7" s="30" customFormat="1" ht="22.5" customHeight="1">
      <c r="A11" s="84" t="s">
        <v>40</v>
      </c>
      <c r="B11" s="85"/>
      <c r="C11" s="111"/>
      <c r="D11" s="112"/>
      <c r="E11" s="112"/>
      <c r="F11" s="113"/>
      <c r="G11" s="31" t="str">
        <f>IF(AND(ISNUMBER(F9),NOT(D9=E9),ISBLANK(C11)),"Sapma Nedeni alanı boş bırakılamaz!"," ")</f>
        <v> </v>
      </c>
    </row>
    <row r="12" spans="1:6" s="30" customFormat="1" ht="22.5" customHeight="1">
      <c r="A12" s="66">
        <v>2</v>
      </c>
      <c r="B12" s="147" t="s">
        <v>176</v>
      </c>
      <c r="C12" s="147"/>
      <c r="D12" s="27"/>
      <c r="E12" s="28">
        <f>IF(ISBLANK(F18)," ",F18)</f>
        <v>0</v>
      </c>
      <c r="F12" s="29" t="str">
        <f>IF(AND(NOT(ISBLANK(D12)),ISNUMBER(E12)),E12/D12," ")</f>
        <v> </v>
      </c>
    </row>
    <row r="13" spans="1:6" s="30" customFormat="1" ht="22.5" customHeight="1">
      <c r="A13" s="110" t="s">
        <v>175</v>
      </c>
      <c r="B13" s="110"/>
      <c r="C13" s="110"/>
      <c r="D13" s="110"/>
      <c r="E13" s="110"/>
      <c r="F13" s="110"/>
    </row>
    <row r="14" spans="1:7" s="30" customFormat="1" ht="22.5" customHeight="1">
      <c r="A14" s="84" t="s">
        <v>40</v>
      </c>
      <c r="B14" s="85"/>
      <c r="C14" s="111"/>
      <c r="D14" s="112"/>
      <c r="E14" s="112"/>
      <c r="F14" s="113"/>
      <c r="G14" s="31" t="str">
        <f>IF(AND(ISNUMBER(F12),NOT(D12=E12),ISBLANK(C14)),"Sapma Nedeni alanı boş bırakılamaz!"," ")</f>
        <v> </v>
      </c>
    </row>
    <row r="15" s="37" customFormat="1" ht="22.5" customHeight="1">
      <c r="B15" s="37" t="s">
        <v>113</v>
      </c>
    </row>
    <row r="16" spans="1:6" s="37" customFormat="1" ht="22.5" customHeight="1">
      <c r="A16" s="66" t="s">
        <v>34</v>
      </c>
      <c r="B16" s="135" t="s">
        <v>35</v>
      </c>
      <c r="C16" s="136"/>
      <c r="D16" s="137"/>
      <c r="E16" s="66" t="s">
        <v>72</v>
      </c>
      <c r="F16" s="66" t="s">
        <v>160</v>
      </c>
    </row>
    <row r="17" spans="1:6" s="37" customFormat="1" ht="49.5" customHeight="1">
      <c r="A17" s="33">
        <v>1</v>
      </c>
      <c r="B17" s="76" t="s">
        <v>191</v>
      </c>
      <c r="C17" s="76"/>
      <c r="D17" s="76"/>
      <c r="E17" s="34">
        <v>2</v>
      </c>
      <c r="F17" s="34">
        <v>4</v>
      </c>
    </row>
    <row r="18" spans="1:6" s="37" customFormat="1" ht="49.5" customHeight="1">
      <c r="A18" s="33">
        <v>2</v>
      </c>
      <c r="B18" s="76" t="s">
        <v>192</v>
      </c>
      <c r="C18" s="76"/>
      <c r="D18" s="76"/>
      <c r="E18" s="34">
        <v>2</v>
      </c>
      <c r="F18" s="34">
        <v>0</v>
      </c>
    </row>
    <row r="19" spans="1:6" s="37" customFormat="1" ht="22.5" customHeight="1">
      <c r="A19" s="108"/>
      <c r="B19" s="108"/>
      <c r="C19" s="108"/>
      <c r="D19" s="108"/>
      <c r="E19" s="108"/>
      <c r="F19" s="108"/>
    </row>
  </sheetData>
  <sheetProtection password="CC0B" sheet="1" formatCells="0" formatRows="0"/>
  <mergeCells count="24">
    <mergeCell ref="A19:F19"/>
    <mergeCell ref="B17:D17"/>
    <mergeCell ref="B18:D18"/>
    <mergeCell ref="A10:F10"/>
    <mergeCell ref="A11:B11"/>
    <mergeCell ref="C11:F11"/>
    <mergeCell ref="B12:C12"/>
    <mergeCell ref="A13:F13"/>
    <mergeCell ref="B16:D16"/>
    <mergeCell ref="A14:B14"/>
    <mergeCell ref="C14:F14"/>
    <mergeCell ref="A6:B6"/>
    <mergeCell ref="C6:F6"/>
    <mergeCell ref="A7:B7"/>
    <mergeCell ref="C7:F7"/>
    <mergeCell ref="A8:C8"/>
    <mergeCell ref="B9:C9"/>
    <mergeCell ref="A5:B5"/>
    <mergeCell ref="C5:F5"/>
    <mergeCell ref="A1:F1"/>
    <mergeCell ref="A3:B3"/>
    <mergeCell ref="C3:F3"/>
    <mergeCell ref="A4:B4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</dc:creator>
  <cp:keywords/>
  <dc:description/>
  <cp:lastModifiedBy>kullanici</cp:lastModifiedBy>
  <cp:lastPrinted>2015-12-24T09:22:21Z</cp:lastPrinted>
  <dcterms:created xsi:type="dcterms:W3CDTF">2013-11-13T12:31:12Z</dcterms:created>
  <dcterms:modified xsi:type="dcterms:W3CDTF">2016-02-02T13:02:30Z</dcterms:modified>
  <cp:category/>
  <cp:version/>
  <cp:contentType/>
  <cp:contentStatus/>
</cp:coreProperties>
</file>